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ZADÁVAČKY\2025\Jihlava\TP D1A - Telč, ul Myslibořská\Soupis prací\"/>
    </mc:Choice>
  </mc:AlternateContent>
  <bookViews>
    <workbookView xWindow="0" yWindow="0" windowWidth="0" windowHeight="0"/>
  </bookViews>
  <sheets>
    <sheet name="Rekapitulace" sheetId="6" r:id="rId1"/>
    <sheet name="SO 001" sheetId="2" r:id="rId2"/>
    <sheet name="SO 101.1" sheetId="3" r:id="rId3"/>
    <sheet name="SO 101.2" sheetId="4" r:id="rId4"/>
    <sheet name="SO 90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8"/>
  <c r="O12"/>
  <c r="I12"/>
  <c r="O9"/>
  <c r="I9"/>
  <c i="4" r="I3"/>
  <c r="I35"/>
  <c r="O36"/>
  <c r="I36"/>
  <c r="I30"/>
  <c r="O31"/>
  <c r="I31"/>
  <c r="I13"/>
  <c r="O26"/>
  <c r="I26"/>
  <c r="O22"/>
  <c r="I22"/>
  <c r="O18"/>
  <c r="I18"/>
  <c r="O14"/>
  <c r="I14"/>
  <c r="I8"/>
  <c r="O9"/>
  <c r="I9"/>
  <c i="3" r="I3"/>
  <c r="I168"/>
  <c r="O212"/>
  <c r="I212"/>
  <c r="O208"/>
  <c r="I208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I160"/>
  <c r="O164"/>
  <c r="I164"/>
  <c r="O161"/>
  <c r="I161"/>
  <c r="I111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I102"/>
  <c r="O107"/>
  <c r="I107"/>
  <c r="O103"/>
  <c r="I103"/>
  <c r="I97"/>
  <c r="O98"/>
  <c r="I98"/>
  <c r="I25"/>
  <c r="O93"/>
  <c r="I93"/>
  <c r="O90"/>
  <c r="I90"/>
  <c r="O87"/>
  <c r="I87"/>
  <c r="O83"/>
  <c r="I83"/>
  <c r="O79"/>
  <c r="I79"/>
  <c r="O75"/>
  <c r="I75"/>
  <c r="O71"/>
  <c r="I71"/>
  <c r="O67"/>
  <c r="I67"/>
  <c r="O64"/>
  <c r="I64"/>
  <c r="O61"/>
  <c r="I61"/>
  <c r="O57"/>
  <c r="I57"/>
  <c r="O53"/>
  <c r="I53"/>
  <c r="O49"/>
  <c r="I49"/>
  <c r="O45"/>
  <c r="I45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42"/>
  <c r="I42"/>
  <c r="O39"/>
  <c r="I39"/>
  <c r="O36"/>
  <c r="I36"/>
  <c r="O32"/>
  <c r="I32"/>
  <c r="O28"/>
  <c r="I28"/>
  <c r="O25"/>
  <c r="I25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<sst xmlns="http://schemas.openxmlformats.org/spreadsheetml/2006/main">
  <si>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</si>
  <si>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</si>
  <si>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</si>
  <si>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Ji D1A - OTSKP - III/02321 Telč, ul. Myslibořská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</si>
  <si>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</si>
  <si>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</si>
  <si>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</si>
  <si>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</si>
  <si>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</si>
  <si>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</si>
  <si>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</si>
  <si>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</si>
  <si>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Vedlejší a ostatní náklady</t>
  </si>
  <si>
    <t>SO 101.1</t>
  </si>
  <si>
    <t>Souvislá údržba a oprava komunikace km 0,000 - 0,090</t>
  </si>
  <si>
    <t>SO 101.2</t>
  </si>
  <si>
    <t>SO 901</t>
  </si>
  <si>
    <t>Dopravně inženýrské opatření</t>
  </si>
  <si>
    <t>Soupis prací objektu</t>
  </si>
  <si>
    <t>S</t>
  </si>
  <si>
    <t>Stavba:</t>
  </si>
  <si>
    <t>2025 Ji D1A - OTSKP</t>
  </si>
  <si>
    <t>III/02321 Telč, ul. Myslibořská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</si>
  <si>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</si>
  <si>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</si>
  <si>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</si>
  <si>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</si>
  <si>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</si>
  <si>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</si>
  <si>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</si>
  <si>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</si>
  <si>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</si>
  <si>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</si>
  <si>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</si>
  <si>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</si>
  <si>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</si>
  <si>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</si>
  <si>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</si>
  <si>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</si>
  <si>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</si>
  <si>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</si>
  <si>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</si>
  <si>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</si>
  <si>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</si>
  <si>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</si>
  <si>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KPL = stavba</t>
  </si>
  <si>
    <t>TS</t>
  </si>
  <si>
    <t>zahrnuje veškeré náklady spojené s objednatelem požadovanými zkouškami</t>
  </si>
  <si>
    <t>02610</t>
  </si>
  <si>
    <t>ZKOUŠENÍ KONSTRUKCÍ A PRACÍ ZKUŠEBNOU ZHOTOVITELE</t>
  </si>
  <si>
    <t>02730</t>
  </si>
  <si>
    <t>POMOC PRÁCE ZŘÍZ NEBO ZAJIŠŤ OCHRANU INŽENÝRSKÝCH SÍTÍ</t>
  </si>
  <si>
    <t>zahrnuje veškeré náklady spojené s objednatelem požadovanými zařízeními</t>
  </si>
  <si>
    <t>02911</t>
  </si>
  <si>
    <t>OSTATNÍ POŽADAVKY - GEODETICKÉ ZAMĚŘENÍ - Vytyčení inž. sítí na stavbě</t>
  </si>
  <si>
    <t>KPL=stavba</t>
  </si>
  <si>
    <t>zahrnuje veškeré náklady spojené s objednatelem požadovanými pracemi</t>
  </si>
  <si>
    <t>02911.1</t>
  </si>
  <si>
    <t>OSTATNÍ POŽADAVKY - GEODETICKÉ ZAMĚŘENÍ - Pro realizaci stavby</t>
  </si>
  <si>
    <t>KM</t>
  </si>
  <si>
    <t>Pro realizaci stavby</t>
  </si>
  <si>
    <t>VV</t>
  </si>
  <si>
    <t>0.090000 = 0,090 [A]</t>
  </si>
  <si>
    <t>02944</t>
  </si>
  <si>
    <t>OSTAT POŽADAVKY - DOKUMENTACE SKUTEČ PROVEDENÍ V DIGIT FORMĚ</t>
  </si>
  <si>
    <t>zahrnuje veškeré náklady spojené s objednatelem požadovanými pracemi a dokumentaci pro aktualizaci silniční databáze DTM Kraje Vysočina
KPL = stavba</t>
  </si>
  <si>
    <t>02946</t>
  </si>
  <si>
    <t>OSTAT POŽADAVKY - PASPORTIZACE A FOTODOKUMENTACE - objízdných tras</t>
  </si>
  <si>
    <t>komunikace mimo správu KSÚSV p.o.</t>
  </si>
  <si>
    <t>Dle skutečně vedené oblížďky a počtu KM mimo silnice ve správě KSÚSV a ŘSD 4.000000 = 4,000 [A]</t>
  </si>
  <si>
    <t xml:space="preserve">položka zahrnuje:  
- fotodokumentaci zadavatelem požadovaného děje a konstrukcí v požadovaných časových intervalech  
- zadavatelem specifikované výstupy (fotografie v papírovém a digitálním formátu) v požadovaném počtu</t>
  </si>
  <si>
    <t>02946.1</t>
  </si>
  <si>
    <t>OSTAT POŽADAVKY - PASPORTIZACE A FOTODOKUMENTACE stavby</t>
  </si>
  <si>
    <t>02991</t>
  </si>
  <si>
    <t>OSTATNÍ POŽADAVKY - INFORMAČNÍ TABULE</t>
  </si>
  <si>
    <t>KUS</t>
  </si>
  <si>
    <t>Rozměr 2,5 x 1,75 m</t>
  </si>
  <si>
    <t xml:space="preserve">Rozměr 2,5 x 1,75m  
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</si>
  <si>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</si>
  <si>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</si>
  <si>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Oplocené zařízení staveniště se stavební buňkou a WC.
KPL = stavba</t>
  </si>
  <si>
    <t>zahrnuje objednatelem povolené náklady na pořízení (event. pronájem), provozování, udržování a likvidaci zhotovitelova zařízení 
Oplocené zařízení staveniště se stavební buňkou a WC.</t>
  </si>
  <si>
    <t>03101</t>
  </si>
  <si>
    <t>KOMLPETNÍ PRÁCE SOUVISEJÍCÍ SE ZAJIŠTĚNÍM BOZP NA STAVBĚ</t>
  </si>
  <si>
    <t>zahrnuje objednatelem povolené náklady na pořízení (event. pronájem), provozování, udržování a likvidaci zhotovitelova zařízení</t>
  </si>
  <si>
    <t>014102.1</t>
  </si>
  <si>
    <t>POPLATKY ZA SKLÁDKU - ŽB, kámen 2400kg/m3</t>
  </si>
  <si>
    <t>T</t>
  </si>
  <si>
    <t>pol. 966168 1,25 = 1,250 [A]_x000d_
 celkem t 1,25*2,4 = 3,000 [B]</t>
  </si>
  <si>
    <t>zahrnuje veškeré poplatky provozovateli skládky související s uložením odpadu na skládce.</t>
  </si>
  <si>
    <t>014102.2</t>
  </si>
  <si>
    <t>POPLATKY ZA SKLÁDKU - KSC 2400kg/m3</t>
  </si>
  <si>
    <t>pol. 113348 0,35 = 0,350 [A]_x000d_
 pol. 11352 51,5*0,4*0,3 = 6,180 [B]_x000d_
 Mezisoučet 6.530000 = 6,530 [C]_x000d_
 Celkem t C*2,4 = 15,672 [D]</t>
  </si>
  <si>
    <t>014102.3</t>
  </si>
  <si>
    <t>POPLATKY ZA SKLÁDKU - vozovkové souvrství 2200kg/m3</t>
  </si>
  <si>
    <t>materiál z nestmelených podkladních vrstev</t>
  </si>
  <si>
    <t>pol. 113328 226,604 = 226,604 [A]_x000d_
 celkem t A*2,2 = 498,529 [B]</t>
  </si>
  <si>
    <t>014102.4</t>
  </si>
  <si>
    <t>POPLATKY ZA SKLÁDKU - kamenivo, zemina 2000kg/m3</t>
  </si>
  <si>
    <t>hodnota "B" bude čerpána dle skutečnosti a se souhlasem TDS</t>
  </si>
  <si>
    <t>pol. 122738 2,8 = 2,800 [A]_x000d_
 pol. 123738 251,909 = 251,909 [B]_x000d_
 pol. 12924 22,5*0,15 = 3,375 [C]_x000d_
 Mezisoučet 258.084000 = 258,084 [D]_x000d_
 Celkem t D*2,0 = 516,168 [E]</t>
  </si>
  <si>
    <t>1</t>
  </si>
  <si>
    <t>Zemní práce</t>
  </si>
  <si>
    <t>113172</t>
  </si>
  <si>
    <t>ODSTRAN KRYTU ZPEVNĚNÝCH PLOCH Z DLAŽEB KOSTEK, ODVOZ DO 2KM</t>
  </si>
  <si>
    <t>M3</t>
  </si>
  <si>
    <t>včetně odvozu a uložení na skládku KSÚSV</t>
  </si>
  <si>
    <t>vozovka 399*0,12 = 47,880 [A]_x000d_
 dvouřádek 95*0,25*0,12 = 2,850 [B]_x000d_
 Celkové množství 50.730000 = 50,730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</si>
  <si>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</si>
  <si>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</si>
  <si>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</si>
  <si>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odstranění stávajících podkladních vrstev vozovky
včetně odvozu a uložení na skládku, poplatek za skládku vykázán v pol. č. 014102.3</t>
  </si>
  <si>
    <t>vozovka (399,0+16+239)*1,12*0,28 = 205,094 [A]_x000d_
 chodník 37,0*0,15 = 5,550 [B]_x000d_
 lože pod dlažbou 399*0,04 = 15,960 [C]_x000d_
 Celkové množství 226.604000 = 226,604 [D]</t>
  </si>
  <si>
    <t>113335</t>
  </si>
  <si>
    <t>ODSTRAN PODKL ZPEVNĚNÝCH PLOCH S ASFALT POJIVEM, ODVOZ DO 8KM</t>
  </si>
  <si>
    <t>odstranění stávajících podkladních vrstev vozovky (penetrační makadam), materiál bude použit zpět do aktivní zóny
včetně odvozu a uložení na mezideponii pro zpětné uložení (viz pol. č. 17411 a 17110)</t>
  </si>
  <si>
    <t>239*1,02*0,15 = 36,567 [A]</t>
  </si>
  <si>
    <t>113348</t>
  </si>
  <si>
    <t>ODSTRAN PODKL ZPEVNĚNÝCH PLOCH S CEM POJIVEM, ODVOZ DO 20KM</t>
  </si>
  <si>
    <t>odstranění cementem stmeleného podkladu v tl. 140mm
včetně odvozu a uložení na skládku, poplatek za skládku vykázán v pol. č. 014102.2</t>
  </si>
  <si>
    <t>2,5*0,14 = 0,350 [A]</t>
  </si>
  <si>
    <t>11352</t>
  </si>
  <si>
    <t>ODSTRANĚNÍ CHODNÍKOVÝCH A SILNIČNÍCH OBRUBNÍKŮ BETONOVÝCH</t>
  </si>
  <si>
    <t>m</t>
  </si>
  <si>
    <t>včetně odvozu a uložení na skládku, poplatek za skládku vykázán v pol. č. 014102.2</t>
  </si>
  <si>
    <t>113725</t>
  </si>
  <si>
    <t>FRÉZOVÁNÍ ZPEVNĚNÝCH PLOCH ASFALTOVÝCH, ODVOZ DO 8KM</t>
  </si>
  <si>
    <t>materiál bude zpětně využit do AZ vozovky</t>
  </si>
  <si>
    <t>vozovka (16,0+239)*0,07 = 17,850 [A]_x000d_
 napojení (20+2,5)*0,04 = 0,900 [B]_x000d_
 Celkové množství 18.750000 = 18,750 [C]</t>
  </si>
  <si>
    <t>122738</t>
  </si>
  <si>
    <t>ODKOPÁVKY A PROKOPÁVKY OBECNÉ TŘ. I, ODVOZ DO 20KM</t>
  </si>
  <si>
    <t>odkop pro lomový kámen a propustek
včetně odvozu, uložení na skládku je vykázáno v pol. č. 17120, poplatek za skládku vykázán v pol. č. 014102.4</t>
  </si>
  <si>
    <t>lomový kámen 2*2*0,2*2 = 1,600 [A]_x000d_
 propustek (0,3+0,6+0,3)*1*1 = 1,200 [B]_x000d_
 Celkové množství 2.800000 = 2,800 [C]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</si>
  <si>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</si>
  <si>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123738</t>
  </si>
  <si>
    <t>ODKOP PRO SPOD STAVBU SILNIC A ŽELEZNIC TŘ. I, ODVOZ DO 20KM</t>
  </si>
  <si>
    <t>odkop pro vozovku a úpravu nivelety vozovky
odkop pro případnou sanaci AZ
včetně odvozu, uložení na skládku je vykázáno v pol. č. 17120, poplatek za skládku vykázán v pol. č. 014102.4
výměna "C" bude čerpána dle skutečnosti a se souhlasem TDS</t>
  </si>
  <si>
    <t>vozovka 399,0*1,12*0,06 = 26,813 [A]_x000d_
 úprava nivelety (399+16,0+239)*0,02 = 13,080 [B]_x000d_
 sanace AZ 631,0*1,12*0,3 = 212,016 [C]_x000d_
 Celkové množství 251.909000 = 251,909 [D]</t>
  </si>
  <si>
    <t>12924</t>
  </si>
  <si>
    <t>ČIŠTĚNÍ KRAJNIC OD NÁNOSU TL. DO 200MM</t>
  </si>
  <si>
    <t>M2</t>
  </si>
  <si>
    <t>tl. 150mm
včetně odvozu bez ohledu na vzdálenost (skládka zvolena zhotovitelem) a uložení na skládku, poplatek za skládku vykázán v pol. č. 014102.4</t>
  </si>
  <si>
    <t>22,5 = 22,500 [A]</t>
  </si>
  <si>
    <t xml:space="preserve"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</si>
  <si>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12980</t>
  </si>
  <si>
    <t>ČIŠTĚNÍ ULIČNÍCH VPUSTÍ</t>
  </si>
  <si>
    <t>129958</t>
  </si>
  <si>
    <t>ČIŠTĚNÍ POTRUBÍ DN DO 600MM</t>
  </si>
  <si>
    <t>Čištění propustku vč. vtoku, výtoku a příp. tokový jímek</t>
  </si>
  <si>
    <t xml:space="preserve"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</si>
  <si>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</si>
  <si>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</si>
  <si>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>zpětné uložení materiálu do AZ (viz pol. č. 113335 a 113725)
položka bude čerpána dle skutečnosti a se souhlasem TDS</t>
  </si>
  <si>
    <t>36,567+18,75 = 55,317 [A]</t>
  </si>
  <si>
    <t xml:space="preserve"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</si>
  <si>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</si>
  <si>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</si>
  <si>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uložení materiálu na skládku</t>
  </si>
  <si>
    <t>pol. 122738 2,8 = 2,800 [A]_x000d_
 pol. 123738 251,909 = 251,909 [B]_x000d_
 Celkové množství 254.709000 = 254,709 [C]</t>
  </si>
  <si>
    <t xml:space="preserve"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</si>
  <si>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</si>
  <si>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</si>
  <si>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materiál vhodný do aktivní zóny dle ČSN 73 6133 
položka bude čerpána dle skutečnosti a se souhlasem TDS</t>
  </si>
  <si>
    <t>631,0*1,12*0,3-36,567-18,75 = 156,699 [A]</t>
  </si>
  <si>
    <t xml:space="preserve"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</si>
  <si>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</si>
  <si>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</si>
  <si>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zásyp po výkopu pro propustek - ŠD fr. 0/32</t>
  </si>
  <si>
    <t>(0,3+0,6+0,3)*1*1-(3,14*0,3*0,3) = 0,917 [A]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</si>
  <si>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</si>
  <si>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</si>
  <si>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</si>
  <si>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v místě předláždění chodníku</t>
  </si>
  <si>
    <t>vozovka 631,0*1,12 = 706,720 [A]_x000d_
 chodník 37,0 = 37,000 [B]_x000d_
 dlážděná krajnice 14,5*1,2 = 17,400 [C]_x000d_
 sjezd km 0,016 2,5 = 2,500 [D]_x000d_
 Celkové množství 763.620000 = 763,620 [E]</t>
  </si>
  <si>
    <t>položka zahrnuje úpravu pláně včetně vyrovnání výškových rozdílů. Míru zhutnění určuje projekt.</t>
  </si>
  <si>
    <t>18231</t>
  </si>
  <si>
    <t>ROZPROSTŘENÍ ORNICE V ROVINĚ V TL DO 0,10M</t>
  </si>
  <si>
    <t>vč. dodání ornice</t>
  </si>
  <si>
    <t xml:space="preserve">položka zahrnuje:  
nutné přemístění ornice z dočasných skládek vzdálených do 50m  
rozprostření ornice v předepsané tloušťce v rovině a ve svahu do 1:5  
vč.dodání ornice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</si>
  <si>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</si>
  <si>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</si>
  <si>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</si>
  <si>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18481</t>
  </si>
  <si>
    <t>OCHRANA STROMŮ BEDNĚNÍM</t>
  </si>
  <si>
    <t>Čerpáno se souhlasem TDS</t>
  </si>
  <si>
    <t>2*3*2 = 12,000 [A]</t>
  </si>
  <si>
    <t>položka zahrnuje veškerý materiál, výrobky a polotovary, včetně mimostaveništní a vnitrostaveništní dopravy (rovněž přesuny), včetně naložení a složení, případně s uložením</t>
  </si>
  <si>
    <t>2</t>
  </si>
  <si>
    <t>Základy</t>
  </si>
  <si>
    <t>21461</t>
  </si>
  <si>
    <t>SEPARAČNÍ GEOTEXTILIE</t>
  </si>
  <si>
    <t>Separační geotextilie typu S2 dle TP 97 (odolnost proti statickému protržení min. 3 kN)</t>
  </si>
  <si>
    <t>vozovka 631,0*1,12*1,12 = 791,526 [A]_x000d_
 dlážděná krajnice 14,5*1,2*1,2 = 20,880 [B]_x000d_
 Celkové množství 812.406000 = 812,406 [C]</t>
  </si>
  <si>
    <t xml:space="preserve"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</si>
  <si>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</t>
  </si>
  <si>
    <t>Vodorovné konstrukce</t>
  </si>
  <si>
    <t>451314</t>
  </si>
  <si>
    <t>PODKLADNÍ A VÝPLŇOVÉ VRSTVY Z PROSTÉHO BETONU C25/30</t>
  </si>
  <si>
    <t>podkladní beton pod lomový kámen</t>
  </si>
  <si>
    <t>lomový kámen 4,0*0,2 = 0,800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</si>
  <si>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</si>
  <si>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</si>
  <si>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</si>
  <si>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včetně betonového lože tl. 100 mm</t>
  </si>
  <si>
    <t xml:space="preserve"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</si>
  <si>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</t>
  </si>
  <si>
    <t>Komunikace</t>
  </si>
  <si>
    <t>561401</t>
  </si>
  <si>
    <t>KAMENIVO ZPEVNĚNÉ CEMENTEM TŘ. I</t>
  </si>
  <si>
    <t>SC 0/32 C8/10 tl. 140mm</t>
  </si>
  <si>
    <t>vozovka 631,0*1,12*0,14 = 98,941 [A]_x000d_
 napojení 2,5*1,12*0,14 = 0,392 [B]_x000d_
 Celkové množství 99.333000 = 99,333 [C]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</si>
  <si>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</si>
  <si>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56330.1</t>
  </si>
  <si>
    <t>VOZOVKOVÉ VRSTVY ZE ŠTĚRKODRTI</t>
  </si>
  <si>
    <t>ŠD 0/32 tl. 150mm</t>
  </si>
  <si>
    <t>chodníky 37,0*0,15 = 5,550 [A]_x000d_
 dlážděná krajnice 14,5*0,15 = 2,175 [B]_x000d_
 Celkové množství 7.725000 = 7,725 [C]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</si>
  <si>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</si>
  <si>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56330.3</t>
  </si>
  <si>
    <t>ŠD 0/63 tl. 250mm</t>
  </si>
  <si>
    <t>vozovka 631,0*1,12*0,25 = 176,680 [A]_x000d_
 dlážděná krajnice 14,5*1,2*0,25 = 4,350 [B]_x000d_
 Celkové množství 181.030000 = 181,030 [C]</t>
  </si>
  <si>
    <t>56960</t>
  </si>
  <si>
    <t>ZPEVNĚNÍ KRAJNIC Z RECYKLOVANÉHO MATERIÁLU</t>
  </si>
  <si>
    <t xml:space="preserve">Bude využit recyklovaný materiál ze stavby nebo ze skládky investora.  
Investor provede max. naložení</t>
  </si>
  <si>
    <t>22,5*0,1 = 2,250 [A]</t>
  </si>
  <si>
    <t xml:space="preserve"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</si>
  <si>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572213</t>
  </si>
  <si>
    <t>SPOJOVACÍ POSTŘIK Z EMULZE DO 0,5KG/M2</t>
  </si>
  <si>
    <t>PS-C 0,3kg/m2 po vyštěpení</t>
  </si>
  <si>
    <t>vozovka 631,0 = 631,000 [A]</t>
  </si>
  <si>
    <t xml:space="preserve"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</si>
  <si>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572223</t>
  </si>
  <si>
    <t>SPOJOVACÍ POSTŘIK Z EMULZE DO 1,0KG/M2</t>
  </si>
  <si>
    <t>0,7kg/m2 po vyštěpení</t>
  </si>
  <si>
    <t>napojení 20+2,5 = 22,500 [A]</t>
  </si>
  <si>
    <t>574A04</t>
  </si>
  <si>
    <t>ASFALTOVÝ BETON PRO OBRUSNÉ VRSTVY ACO 11+, 11S</t>
  </si>
  <si>
    <t>ACO 11+ 50/70 tl. 40mm</t>
  </si>
  <si>
    <t>vozovka 631,0*0,04 = 25,240 [A]_x000d_
 napojení (20+2,5)*0,04 = 0,900 [B]_x000d_
 Celkové množství 26.140000 = 26,140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</si>
  <si>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</si>
  <si>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574E06</t>
  </si>
  <si>
    <t>ASFALTOVÝ BETON PRO PODKLADNÍ VRSTVY ACP 16+, 16S</t>
  </si>
  <si>
    <t>ACP 16+ 50/70 tl. 70mm</t>
  </si>
  <si>
    <t>vozovka 631,0*1,03*0,07 = 45,495 [A]</t>
  </si>
  <si>
    <t>58222</t>
  </si>
  <si>
    <t>DLÁŽDĚNÉ KRYTY Z DROBNÝCH KOSTEK DO LOŽE Z MC</t>
  </si>
  <si>
    <t>Přídlažba z kamen. dlažby tl. 120 mm v bet. loži C20/25nXF3 s vyspárováním maltou M25-XF4
materiál bude využit ze stavby (viz pol. 113172)</t>
  </si>
  <si>
    <t>23,6 = 23,600 [A]</t>
  </si>
  <si>
    <t xml:space="preserve"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</si>
  <si>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587202</t>
  </si>
  <si>
    <t>PŘEDLÁŽDĚNÍ KRYTU Z DROBNÝCH KOSTEK</t>
  </si>
  <si>
    <t>Předláždění vjezdu a kryt zpevněné krajnice , včetně lože z drobného kameniva tl. 40mm
bude využit materiál ze stavby (viz pol. č. 113172)</t>
  </si>
  <si>
    <t>vjezd 12 = 12,000 [A]_x000d_
 krajnice 14,5 = 14,500 [B]_x000d_
 Celkové množství 26.500000 = 26,500 [C]</t>
  </si>
  <si>
    <t xml:space="preserve"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</si>
  <si>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587206</t>
  </si>
  <si>
    <t>PŘEDLÁŽDĚNÍ KRYTU Z BETONOVÝCH DLAŽDIC SE ZÁMKEM</t>
  </si>
  <si>
    <t>Předláždění chodníku, včetně lože z drobného kameniva tl. 30mm</t>
  </si>
  <si>
    <t>25 = 25,000 [A]</t>
  </si>
  <si>
    <t>58910</t>
  </si>
  <si>
    <t>VÝPLŇ SPAR ASFALTEM</t>
  </si>
  <si>
    <t>v napojení na stávající komunikace</t>
  </si>
  <si>
    <t>napojení 32+4 = 36,000 [A]_x000d_
 podél obrub 51,5+27 = 78,500 [B]_x000d_
 Celkové množství 114.500000 = 114,500 [C]</t>
  </si>
  <si>
    <t xml:space="preserve">položka zahrnuje:  
- dodávku předepsaného materiálu  
- vyčištění a výplň spar tímto materiálem</t>
  </si>
  <si>
    <t>8</t>
  </si>
  <si>
    <t>Potrubí</t>
  </si>
  <si>
    <t>89922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</si>
  <si>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</si>
  <si>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</si>
  <si>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899522</t>
  </si>
  <si>
    <t>OBETONOVÁNÍ POTRUBÍ Z PROSTÉHO BETONU DO C12/15</t>
  </si>
  <si>
    <t>obetonování spoje trub propustku</t>
  </si>
  <si>
    <t>3,14*0,6*0,015 = 0,028 [A]</t>
  </si>
  <si>
    <t>9</t>
  </si>
  <si>
    <t>Ostatní konstrukce a práce</t>
  </si>
  <si>
    <t>914131</t>
  </si>
  <si>
    <t>DOPRAVNÍ ZNAČKY ZÁKLADNÍ VELIKOSTI OCELOVÉ FÓLIE TŘ 2 - DODÁVKA A MONTÁŽ</t>
  </si>
  <si>
    <t>včetně upevňovacích prvků a osazení
výměna SDZ: 1x IS4b, 1x P4, 1x E2b, 1x P3</t>
  </si>
  <si>
    <t>4 = 4,000 [A]</t>
  </si>
  <si>
    <t xml:space="preserve">položka zahrnuje:  
- dodávku a montáž značek v požadovaném provedení</t>
  </si>
  <si>
    <t>914133</t>
  </si>
  <si>
    <t>DOPRAVNÍ ZNAČKY ZÁKLADNÍ VELIKOSTI OCELOVÉ FÓLIE TŘ 2 - DEMONTÁŽ</t>
  </si>
  <si>
    <t>SDZ budou převzaty objednatelem
výměna: 1x IS4b, 1x P4, 1x E2b, 1x P3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</si>
  <si>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</si>
  <si>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</si>
  <si>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</si>
  <si>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3 = 3,000 [A]</t>
  </si>
  <si>
    <t xml:space="preserve">položka zahrnuje:  
- sloupky a upevňovací zařízení včetně jejich osazení (betonová patka, zemní práce)</t>
  </si>
  <si>
    <t>914923</t>
  </si>
  <si>
    <t>SLOUPKY A STOJKY DZ Z OCEL TRUBEK DO PATKY DEMONTÁŽ</t>
  </si>
  <si>
    <t>sloupky budou převzaty objednatelem
včetně odstranění betonové patky, včetně odvozu, uložení na skládku a poplatku za skládku</t>
  </si>
  <si>
    <t>915111</t>
  </si>
  <si>
    <t>VODOROVNÉ DOPRAVNÍ ZNAČENÍ BARVOU HLADKÉ - DODÁVKA A POKLÁDKA</t>
  </si>
  <si>
    <t>předznačení</t>
  </si>
  <si>
    <t>v místě křižovatky napojení na I/23 V2b 1.5/1.5/0.25 20,5/2*0,25 = 2,563 [A]</t>
  </si>
  <si>
    <t xml:space="preserve"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</si>
  <si>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</si>
  <si>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</si>
  <si>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finální DZ</t>
  </si>
  <si>
    <t>917223</t>
  </si>
  <si>
    <t>SILNIČNÍ A CHODNÍKOVÉ OBRUBY Z BETONOVÝCH OBRUBNÍKŮ ŠÍŘ 100MM</t>
  </si>
  <si>
    <t>nový obrubník průřezu 100/250 do bet. lože C20/25nXF3</t>
  </si>
  <si>
    <t>&lt;vv&gt;&lt;r&gt;&lt;/r&gt;&lt;/vv&gt; 2.000000 = 2,000 [A]</t>
  </si>
  <si>
    <t xml:space="preserve">Položka zahrnuje:  
dodání a pokládku betonových obrubníků o rozměrech předepsaných zadávací dokumentací  
betonové lože i boční betonovou opěrku.</t>
  </si>
  <si>
    <t>917224</t>
  </si>
  <si>
    <t>SILNIČNÍ A CHODNÍKOVÉ OBRUBY Z BETONOVÝCH OBRUBNÍKŮ ŠÍŘ 150MM</t>
  </si>
  <si>
    <t>betonový obrubník průřezu150/150 do bet. lože C20/25nXF3
betonový obrubník průřezu150/250 do bet. lože C20/25nXF3</t>
  </si>
  <si>
    <t>150/150 27 = 27,000 [A]_x000d_
 150/250 51,5 = 51,500 [B]_x000d_
 Celkové množství 78.500000 = 78,500 [C]</t>
  </si>
  <si>
    <t>91782</t>
  </si>
  <si>
    <t>VÝŠKOVÁ ÚPRAVA OBRUBNÍKŮ KAMENNÝCH</t>
  </si>
  <si>
    <t>včetně nového betonového lože</t>
  </si>
  <si>
    <t>40,5+11*0,5 = 46,000 [A]</t>
  </si>
  <si>
    <t>Položka výšková úprava obrub zahrnuje jejich vytrhání, očištění, manipulaci, nové betonové lože a osazení. Případné nutné doplnění novými obrubami se uvede v položkách 9172 až 9177.</t>
  </si>
  <si>
    <t>9183D2</t>
  </si>
  <si>
    <t>PROPUSTY Z TRUB DN 600MM ŽELEZOBETONOVÝCH</t>
  </si>
  <si>
    <t>nový propustek DN600 železobeton, včetně spojení trub a seříznutí</t>
  </si>
  <si>
    <t xml:space="preserve">Položka zahrnuje:  
- dodání a položení potrubí z trub z dokumentací předepsaného materiálu a předepsaného průměru  
- případné úpravy trub (zkrácení, šikmé seříznutí)  
Nezahrnuje podkladní vrstvy a obetonování.</t>
  </si>
  <si>
    <t>919111</t>
  </si>
  <si>
    <t>ŘEZÁNÍ ASFALTOVÉHO KRYTU VOZOVEK TL DO 50MM</t>
  </si>
  <si>
    <t>napojení na stávající komunikace</t>
  </si>
  <si>
    <t>položka zahrnuje řezání vozovkové vrstvy v předepsané tloušťce, včetně spotřeby vody</t>
  </si>
  <si>
    <t>966168</t>
  </si>
  <si>
    <t>BOURÁNÍ KONSTRUKCÍ ZE ŽELEZOBETONU S ODVOZEM DO 20KM</t>
  </si>
  <si>
    <t>vybourání stávajícího čela propustku
včetně odvozu a uložení na skládku, poplatek za skládku vykázán v pol. č. 014102.1</t>
  </si>
  <si>
    <t>2*0,5*1,25 = 1,250 [A]</t>
  </si>
  <si>
    <t xml:space="preserve"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</si>
  <si>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pol. 132738 5,125-2,05 = 3,075 [A]_x000d_
 Celkem t A*2,0 = 6,150 [B]</t>
  </si>
  <si>
    <t>132738</t>
  </si>
  <si>
    <t>HLOUBENÍ RÝH ŠÍŘ DO 2M PAŽ I NEPAŽ TŘ. I, ODVOZ DO 20KM</t>
  </si>
  <si>
    <t>hloubení rýh pro obrubníky
včetně odvozu, uložení na skládku je vykázáno v pol. č. 17120, poplatek za skládku vykázán v pol. č. 014102.4
část materiálu bude využita pro zpětný zásyp (viz pol. č. 17310)</t>
  </si>
  <si>
    <t>41*0,5*0,25 = 5,125 [A]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</si>
  <si>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</si>
  <si>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materiálu na skládku a mezideponii</t>
  </si>
  <si>
    <t>pol. 132738 5,125 = 5,125 [A]</t>
  </si>
  <si>
    <t>17310</t>
  </si>
  <si>
    <t>ZEMNÍ KRAJNICE A DOSYPÁVKY SE ZHUTNĚNÍM</t>
  </si>
  <si>
    <t>dosyp po osazení obrubníků
materiál bude využit z pol. č. 132738</t>
  </si>
  <si>
    <t>41*0,05 = 2,050 [A]</t>
  </si>
  <si>
    <t xml:space="preserve"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</si>
  <si>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41,0*0,5 = 20,500 [A]</t>
  </si>
  <si>
    <t>56360</t>
  </si>
  <si>
    <t>VOZOVKOVÉ VRSTVY Z RECYKLOVANÉHO MATERIÁLU</t>
  </si>
  <si>
    <t>Vyrovnání nezpevněných sjezdů z R-mat. 
Bude využit recyklovaný materiál získaný na stavbě nebo ze skládky investora. 
Investor provede max. naložení</t>
  </si>
  <si>
    <t>41,0*0,1 = 4,100 [A]</t>
  </si>
  <si>
    <t>betonový obrubník průřezu150/150 do bet. lože C20/25nXF3</t>
  </si>
  <si>
    <t>41 = 41,000 [A]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</si>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</sst>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001'!I3</f>
        <v>0</v>
      </c>
      <c r="D10" s="10">
        <f>SUMIFS('SO 001'!O:O,'SO 001'!A:A,"P")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'SO 101.1'!I3</f>
        <v>0</v>
      </c>
      <c r="D11" s="10">
        <f>SUMIFS('SO 101.1'!O:O,'SO 101.1'!A:A,"P")</f>
        <v>0</v>
      </c>
      <c r="E11" s="10">
        <f>C11+D11</f>
        <v>0</v>
      </c>
    </row>
    <row r="12" ht="25.5">
      <c r="A12" s="8" t="s">
        <v>15</v>
      </c>
      <c r="B12" s="9" t="s">
        <v>14</v>
      </c>
      <c r="C12" s="10">
        <f>'SO 101.2'!I3</f>
        <v>0</v>
      </c>
      <c r="D12" s="10">
        <f>SUMIFS('SO 101.2'!O:O,'SO 101.2'!A:A,"P")</f>
        <v>0</v>
      </c>
      <c r="E12" s="10">
        <f>C12+D12</f>
        <v>0</v>
      </c>
    </row>
    <row r="13">
      <c r="A13" s="8" t="s">
        <v>16</v>
      </c>
      <c r="B13" s="9" t="s">
        <v>17</v>
      </c>
      <c r="C13" s="10">
        <f>'SO 901'!I3</f>
        <v>0</v>
      </c>
      <c r="D13" s="10">
        <f>SUMIFS('SO 901'!O:O,'SO 901'!A:A,"P")</f>
        <v>0</v>
      </c>
      <c r="E13" s="10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18</v>
      </c>
      <c r="F2" s="16"/>
      <c r="G2" s="16"/>
      <c r="H2" s="16"/>
      <c r="I2" s="16"/>
      <c r="J2" s="18"/>
    </row>
    <row r="3">
      <c r="A3" s="3" t="s">
        <v>19</v>
      </c>
      <c r="B3" s="19" t="s">
        <v>20</v>
      </c>
      <c r="C3" s="20" t="s">
        <v>21</v>
      </c>
      <c r="D3" s="21"/>
      <c r="E3" s="22" t="s">
        <v>22</v>
      </c>
      <c r="F3" s="16"/>
      <c r="G3" s="16"/>
      <c r="H3" s="23" t="s">
        <v>11</v>
      </c>
      <c r="I3" s="24">
        <f>SUMIFS(I8:I44,A8:A44,"SD")</f>
        <v>0</v>
      </c>
      <c r="J3" s="18"/>
      <c r="O3">
        <v>0</v>
      </c>
      <c r="P3">
        <v>2</v>
      </c>
    </row>
    <row r="4">
      <c r="A4" s="3" t="s">
        <v>23</v>
      </c>
      <c r="B4" s="19" t="s">
        <v>24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25</v>
      </c>
      <c r="B5" s="26" t="s">
        <v>26</v>
      </c>
      <c r="C5" s="7" t="s">
        <v>27</v>
      </c>
      <c r="D5" s="7" t="s">
        <v>28</v>
      </c>
      <c r="E5" s="7" t="s">
        <v>29</v>
      </c>
      <c r="F5" s="7" t="s">
        <v>30</v>
      </c>
      <c r="G5" s="7" t="s">
        <v>31</v>
      </c>
      <c r="H5" s="7" t="s">
        <v>32</v>
      </c>
      <c r="I5" s="7"/>
      <c r="J5" s="27" t="s">
        <v>33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34</v>
      </c>
      <c r="I6" s="7" t="s">
        <v>35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36</v>
      </c>
      <c r="B8" s="31"/>
      <c r="C8" s="32" t="s">
        <v>37</v>
      </c>
      <c r="D8" s="33"/>
      <c r="E8" s="30" t="s">
        <v>38</v>
      </c>
      <c r="F8" s="33"/>
      <c r="G8" s="33"/>
      <c r="H8" s="33"/>
      <c r="I8" s="34">
        <f>SUMIFS(I9:I44,A9:A44,"P")</f>
        <v>0</v>
      </c>
      <c r="J8" s="35"/>
    </row>
    <row r="9">
      <c r="A9" s="36" t="s">
        <v>39</v>
      </c>
      <c r="B9" s="36">
        <v>1</v>
      </c>
      <c r="C9" s="37" t="s">
        <v>40</v>
      </c>
      <c r="D9" s="36" t="s">
        <v>41</v>
      </c>
      <c r="E9" s="38" t="s">
        <v>42</v>
      </c>
      <c r="F9" s="39" t="s">
        <v>43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44</v>
      </c>
      <c r="B10" s="43"/>
      <c r="C10" s="44"/>
      <c r="D10" s="44"/>
      <c r="E10" s="38" t="s">
        <v>45</v>
      </c>
      <c r="F10" s="44"/>
      <c r="G10" s="44"/>
      <c r="H10" s="44"/>
      <c r="I10" s="44"/>
      <c r="J10" s="45"/>
    </row>
    <row r="11" ht="30">
      <c r="A11" s="36" t="s">
        <v>46</v>
      </c>
      <c r="B11" s="43"/>
      <c r="C11" s="44"/>
      <c r="D11" s="44"/>
      <c r="E11" s="38" t="s">
        <v>47</v>
      </c>
      <c r="F11" s="44"/>
      <c r="G11" s="44"/>
      <c r="H11" s="44"/>
      <c r="I11" s="44"/>
      <c r="J11" s="45"/>
    </row>
    <row r="12">
      <c r="A12" s="36" t="s">
        <v>39</v>
      </c>
      <c r="B12" s="36">
        <v>2</v>
      </c>
      <c r="C12" s="37" t="s">
        <v>48</v>
      </c>
      <c r="D12" s="36" t="s">
        <v>41</v>
      </c>
      <c r="E12" s="38" t="s">
        <v>49</v>
      </c>
      <c r="F12" s="39" t="s">
        <v>43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44</v>
      </c>
      <c r="B13" s="43"/>
      <c r="C13" s="44"/>
      <c r="D13" s="44"/>
      <c r="E13" s="38" t="s">
        <v>45</v>
      </c>
      <c r="F13" s="44"/>
      <c r="G13" s="44"/>
      <c r="H13" s="44"/>
      <c r="I13" s="44"/>
      <c r="J13" s="45"/>
    </row>
    <row r="14" ht="30">
      <c r="A14" s="36" t="s">
        <v>46</v>
      </c>
      <c r="B14" s="43"/>
      <c r="C14" s="44"/>
      <c r="D14" s="44"/>
      <c r="E14" s="38" t="s">
        <v>47</v>
      </c>
      <c r="F14" s="44"/>
      <c r="G14" s="44"/>
      <c r="H14" s="44"/>
      <c r="I14" s="44"/>
      <c r="J14" s="45"/>
    </row>
    <row r="15">
      <c r="A15" s="36" t="s">
        <v>39</v>
      </c>
      <c r="B15" s="36">
        <v>3</v>
      </c>
      <c r="C15" s="37" t="s">
        <v>50</v>
      </c>
      <c r="D15" s="36" t="s">
        <v>41</v>
      </c>
      <c r="E15" s="38" t="s">
        <v>51</v>
      </c>
      <c r="F15" s="39" t="s">
        <v>43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44</v>
      </c>
      <c r="B16" s="43"/>
      <c r="C16" s="44"/>
      <c r="D16" s="44"/>
      <c r="E16" s="38" t="s">
        <v>45</v>
      </c>
      <c r="F16" s="44"/>
      <c r="G16" s="44"/>
      <c r="H16" s="44"/>
      <c r="I16" s="44"/>
      <c r="J16" s="45"/>
    </row>
    <row r="17" ht="30">
      <c r="A17" s="36" t="s">
        <v>46</v>
      </c>
      <c r="B17" s="43"/>
      <c r="C17" s="44"/>
      <c r="D17" s="44"/>
      <c r="E17" s="38" t="s">
        <v>52</v>
      </c>
      <c r="F17" s="44"/>
      <c r="G17" s="44"/>
      <c r="H17" s="44"/>
      <c r="I17" s="44"/>
      <c r="J17" s="45"/>
    </row>
    <row r="18" ht="30">
      <c r="A18" s="36" t="s">
        <v>39</v>
      </c>
      <c r="B18" s="36">
        <v>4</v>
      </c>
      <c r="C18" s="37" t="s">
        <v>53</v>
      </c>
      <c r="D18" s="36" t="s">
        <v>41</v>
      </c>
      <c r="E18" s="38" t="s">
        <v>54</v>
      </c>
      <c r="F18" s="39" t="s">
        <v>43</v>
      </c>
      <c r="G18" s="40">
        <v>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44</v>
      </c>
      <c r="B19" s="43"/>
      <c r="C19" s="44"/>
      <c r="D19" s="44"/>
      <c r="E19" s="38" t="s">
        <v>55</v>
      </c>
      <c r="F19" s="44"/>
      <c r="G19" s="44"/>
      <c r="H19" s="44"/>
      <c r="I19" s="44"/>
      <c r="J19" s="45"/>
    </row>
    <row r="20" ht="30">
      <c r="A20" s="36" t="s">
        <v>46</v>
      </c>
      <c r="B20" s="43"/>
      <c r="C20" s="44"/>
      <c r="D20" s="44"/>
      <c r="E20" s="38" t="s">
        <v>56</v>
      </c>
      <c r="F20" s="44"/>
      <c r="G20" s="44"/>
      <c r="H20" s="44"/>
      <c r="I20" s="44"/>
      <c r="J20" s="45"/>
    </row>
    <row r="21">
      <c r="A21" s="36" t="s">
        <v>39</v>
      </c>
      <c r="B21" s="36">
        <v>5</v>
      </c>
      <c r="C21" s="37" t="s">
        <v>57</v>
      </c>
      <c r="D21" s="36" t="s">
        <v>41</v>
      </c>
      <c r="E21" s="38" t="s">
        <v>58</v>
      </c>
      <c r="F21" s="39" t="s">
        <v>59</v>
      </c>
      <c r="G21" s="40">
        <v>0.089999999999999997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44</v>
      </c>
      <c r="B22" s="43"/>
      <c r="C22" s="44"/>
      <c r="D22" s="44"/>
      <c r="E22" s="38" t="s">
        <v>60</v>
      </c>
      <c r="F22" s="44"/>
      <c r="G22" s="44"/>
      <c r="H22" s="44"/>
      <c r="I22" s="44"/>
      <c r="J22" s="45"/>
    </row>
    <row r="23">
      <c r="A23" s="36" t="s">
        <v>61</v>
      </c>
      <c r="B23" s="43"/>
      <c r="C23" s="44"/>
      <c r="D23" s="44"/>
      <c r="E23" s="46" t="s">
        <v>62</v>
      </c>
      <c r="F23" s="44"/>
      <c r="G23" s="44"/>
      <c r="H23" s="44"/>
      <c r="I23" s="44"/>
      <c r="J23" s="45"/>
    </row>
    <row r="24" ht="30">
      <c r="A24" s="36" t="s">
        <v>46</v>
      </c>
      <c r="B24" s="43"/>
      <c r="C24" s="44"/>
      <c r="D24" s="44"/>
      <c r="E24" s="38" t="s">
        <v>56</v>
      </c>
      <c r="F24" s="44"/>
      <c r="G24" s="44"/>
      <c r="H24" s="44"/>
      <c r="I24" s="44"/>
      <c r="J24" s="45"/>
    </row>
    <row r="25">
      <c r="A25" s="36" t="s">
        <v>39</v>
      </c>
      <c r="B25" s="36">
        <v>6</v>
      </c>
      <c r="C25" s="37" t="s">
        <v>63</v>
      </c>
      <c r="D25" s="36" t="s">
        <v>41</v>
      </c>
      <c r="E25" s="38" t="s">
        <v>64</v>
      </c>
      <c r="F25" s="39" t="s">
        <v>43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 ht="60">
      <c r="A26" s="36" t="s">
        <v>44</v>
      </c>
      <c r="B26" s="43"/>
      <c r="C26" s="44"/>
      <c r="D26" s="44"/>
      <c r="E26" s="38" t="s">
        <v>65</v>
      </c>
      <c r="F26" s="44"/>
      <c r="G26" s="44"/>
      <c r="H26" s="44"/>
      <c r="I26" s="44"/>
      <c r="J26" s="45"/>
    </row>
    <row r="27" ht="30">
      <c r="A27" s="36" t="s">
        <v>46</v>
      </c>
      <c r="B27" s="43"/>
      <c r="C27" s="44"/>
      <c r="D27" s="44"/>
      <c r="E27" s="38" t="s">
        <v>56</v>
      </c>
      <c r="F27" s="44"/>
      <c r="G27" s="44"/>
      <c r="H27" s="44"/>
      <c r="I27" s="44"/>
      <c r="J27" s="45"/>
    </row>
    <row r="28" ht="30">
      <c r="A28" s="36" t="s">
        <v>39</v>
      </c>
      <c r="B28" s="36">
        <v>7</v>
      </c>
      <c r="C28" s="37" t="s">
        <v>66</v>
      </c>
      <c r="D28" s="36" t="s">
        <v>41</v>
      </c>
      <c r="E28" s="38" t="s">
        <v>67</v>
      </c>
      <c r="F28" s="39" t="s">
        <v>59</v>
      </c>
      <c r="G28" s="40">
        <v>4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44</v>
      </c>
      <c r="B29" s="43"/>
      <c r="C29" s="44"/>
      <c r="D29" s="44"/>
      <c r="E29" s="38" t="s">
        <v>68</v>
      </c>
      <c r="F29" s="44"/>
      <c r="G29" s="44"/>
      <c r="H29" s="44"/>
      <c r="I29" s="44"/>
      <c r="J29" s="45"/>
    </row>
    <row r="30" ht="30">
      <c r="A30" s="36" t="s">
        <v>61</v>
      </c>
      <c r="B30" s="43"/>
      <c r="C30" s="44"/>
      <c r="D30" s="44"/>
      <c r="E30" s="46" t="s">
        <v>69</v>
      </c>
      <c r="F30" s="44"/>
      <c r="G30" s="44"/>
      <c r="H30" s="44"/>
      <c r="I30" s="44"/>
      <c r="J30" s="45"/>
    </row>
    <row r="31" ht="75">
      <c r="A31" s="36" t="s">
        <v>46</v>
      </c>
      <c r="B31" s="43"/>
      <c r="C31" s="44"/>
      <c r="D31" s="44"/>
      <c r="E31" s="38" t="s">
        <v>70</v>
      </c>
      <c r="F31" s="44"/>
      <c r="G31" s="44"/>
      <c r="H31" s="44"/>
      <c r="I31" s="44"/>
      <c r="J31" s="45"/>
    </row>
    <row r="32">
      <c r="A32" s="36" t="s">
        <v>39</v>
      </c>
      <c r="B32" s="36">
        <v>8</v>
      </c>
      <c r="C32" s="37" t="s">
        <v>71</v>
      </c>
      <c r="D32" s="36" t="s">
        <v>41</v>
      </c>
      <c r="E32" s="38" t="s">
        <v>72</v>
      </c>
      <c r="F32" s="39" t="s">
        <v>59</v>
      </c>
      <c r="G32" s="40">
        <v>0.089999999999999997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44</v>
      </c>
      <c r="B33" s="43"/>
      <c r="C33" s="44"/>
      <c r="D33" s="44"/>
      <c r="E33" s="47" t="s">
        <v>41</v>
      </c>
      <c r="F33" s="44"/>
      <c r="G33" s="44"/>
      <c r="H33" s="44"/>
      <c r="I33" s="44"/>
      <c r="J33" s="45"/>
    </row>
    <row r="34">
      <c r="A34" s="36" t="s">
        <v>61</v>
      </c>
      <c r="B34" s="43"/>
      <c r="C34" s="44"/>
      <c r="D34" s="44"/>
      <c r="E34" s="46" t="s">
        <v>62</v>
      </c>
      <c r="F34" s="44"/>
      <c r="G34" s="44"/>
      <c r="H34" s="44"/>
      <c r="I34" s="44"/>
      <c r="J34" s="45"/>
    </row>
    <row r="35" ht="75">
      <c r="A35" s="36" t="s">
        <v>46</v>
      </c>
      <c r="B35" s="43"/>
      <c r="C35" s="44"/>
      <c r="D35" s="44"/>
      <c r="E35" s="38" t="s">
        <v>70</v>
      </c>
      <c r="F35" s="44"/>
      <c r="G35" s="44"/>
      <c r="H35" s="44"/>
      <c r="I35" s="44"/>
      <c r="J35" s="45"/>
    </row>
    <row r="36">
      <c r="A36" s="36" t="s">
        <v>39</v>
      </c>
      <c r="B36" s="36">
        <v>9</v>
      </c>
      <c r="C36" s="37" t="s">
        <v>73</v>
      </c>
      <c r="D36" s="36" t="s">
        <v>41</v>
      </c>
      <c r="E36" s="38" t="s">
        <v>74</v>
      </c>
      <c r="F36" s="39" t="s">
        <v>75</v>
      </c>
      <c r="G36" s="40">
        <v>1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44</v>
      </c>
      <c r="B37" s="43"/>
      <c r="C37" s="44"/>
      <c r="D37" s="44"/>
      <c r="E37" s="38" t="s">
        <v>76</v>
      </c>
      <c r="F37" s="44"/>
      <c r="G37" s="44"/>
      <c r="H37" s="44"/>
      <c r="I37" s="44"/>
      <c r="J37" s="45"/>
    </row>
    <row r="38" ht="120">
      <c r="A38" s="36" t="s">
        <v>46</v>
      </c>
      <c r="B38" s="43"/>
      <c r="C38" s="44"/>
      <c r="D38" s="44"/>
      <c r="E38" s="38" t="s">
        <v>77</v>
      </c>
      <c r="F38" s="44"/>
      <c r="G38" s="44"/>
      <c r="H38" s="44"/>
      <c r="I38" s="44"/>
      <c r="J38" s="45"/>
    </row>
    <row r="39">
      <c r="A39" s="36" t="s">
        <v>39</v>
      </c>
      <c r="B39" s="36">
        <v>10</v>
      </c>
      <c r="C39" s="37" t="s">
        <v>78</v>
      </c>
      <c r="D39" s="36" t="s">
        <v>41</v>
      </c>
      <c r="E39" s="38" t="s">
        <v>79</v>
      </c>
      <c r="F39" s="39" t="s">
        <v>43</v>
      </c>
      <c r="G39" s="40">
        <v>1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 ht="30">
      <c r="A40" s="36" t="s">
        <v>44</v>
      </c>
      <c r="B40" s="43"/>
      <c r="C40" s="44"/>
      <c r="D40" s="44"/>
      <c r="E40" s="38" t="s">
        <v>80</v>
      </c>
      <c r="F40" s="44"/>
      <c r="G40" s="44"/>
      <c r="H40" s="44"/>
      <c r="I40" s="44"/>
      <c r="J40" s="45"/>
    </row>
    <row r="41" ht="45">
      <c r="A41" s="36" t="s">
        <v>46</v>
      </c>
      <c r="B41" s="43"/>
      <c r="C41" s="44"/>
      <c r="D41" s="44"/>
      <c r="E41" s="38" t="s">
        <v>81</v>
      </c>
      <c r="F41" s="44"/>
      <c r="G41" s="44"/>
      <c r="H41" s="44"/>
      <c r="I41" s="44"/>
      <c r="J41" s="45"/>
    </row>
    <row r="42">
      <c r="A42" s="36" t="s">
        <v>39</v>
      </c>
      <c r="B42" s="36">
        <v>11</v>
      </c>
      <c r="C42" s="37" t="s">
        <v>82</v>
      </c>
      <c r="D42" s="36" t="s">
        <v>41</v>
      </c>
      <c r="E42" s="38" t="s">
        <v>83</v>
      </c>
      <c r="F42" s="39" t="s">
        <v>43</v>
      </c>
      <c r="G42" s="40">
        <v>1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44</v>
      </c>
      <c r="B43" s="43"/>
      <c r="C43" s="44"/>
      <c r="D43" s="44"/>
      <c r="E43" s="38" t="s">
        <v>45</v>
      </c>
      <c r="F43" s="44"/>
      <c r="G43" s="44"/>
      <c r="H43" s="44"/>
      <c r="I43" s="44"/>
      <c r="J43" s="45"/>
    </row>
    <row r="44" ht="30">
      <c r="A44" s="36" t="s">
        <v>46</v>
      </c>
      <c r="B44" s="48"/>
      <c r="C44" s="49"/>
      <c r="D44" s="49"/>
      <c r="E44" s="38" t="s">
        <v>84</v>
      </c>
      <c r="F44" s="49"/>
      <c r="G44" s="49"/>
      <c r="H44" s="49"/>
      <c r="I44" s="49"/>
      <c r="J44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18</v>
      </c>
      <c r="F2" s="16"/>
      <c r="G2" s="16"/>
      <c r="H2" s="16"/>
      <c r="I2" s="16"/>
      <c r="J2" s="18"/>
    </row>
    <row r="3">
      <c r="A3" s="3" t="s">
        <v>19</v>
      </c>
      <c r="B3" s="19" t="s">
        <v>20</v>
      </c>
      <c r="C3" s="20" t="s">
        <v>21</v>
      </c>
      <c r="D3" s="21"/>
      <c r="E3" s="22" t="s">
        <v>22</v>
      </c>
      <c r="F3" s="16"/>
      <c r="G3" s="16"/>
      <c r="H3" s="23" t="s">
        <v>13</v>
      </c>
      <c r="I3" s="24">
        <f>SUMIFS(I8:I215,A8:A215,"SD")</f>
        <v>0</v>
      </c>
      <c r="J3" s="18"/>
      <c r="O3">
        <v>0</v>
      </c>
      <c r="P3">
        <v>2</v>
      </c>
    </row>
    <row r="4">
      <c r="A4" s="3" t="s">
        <v>23</v>
      </c>
      <c r="B4" s="19" t="s">
        <v>24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25</v>
      </c>
      <c r="B5" s="26" t="s">
        <v>26</v>
      </c>
      <c r="C5" s="7" t="s">
        <v>27</v>
      </c>
      <c r="D5" s="7" t="s">
        <v>28</v>
      </c>
      <c r="E5" s="7" t="s">
        <v>29</v>
      </c>
      <c r="F5" s="7" t="s">
        <v>30</v>
      </c>
      <c r="G5" s="7" t="s">
        <v>31</v>
      </c>
      <c r="H5" s="7" t="s">
        <v>32</v>
      </c>
      <c r="I5" s="7"/>
      <c r="J5" s="27" t="s">
        <v>33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34</v>
      </c>
      <c r="I6" s="7" t="s">
        <v>35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36</v>
      </c>
      <c r="B8" s="31"/>
      <c r="C8" s="32" t="s">
        <v>37</v>
      </c>
      <c r="D8" s="33"/>
      <c r="E8" s="30" t="s">
        <v>38</v>
      </c>
      <c r="F8" s="33"/>
      <c r="G8" s="33"/>
      <c r="H8" s="33"/>
      <c r="I8" s="34">
        <f>SUMIFS(I9:I24,A9:A24,"P")</f>
        <v>0</v>
      </c>
      <c r="J8" s="35"/>
    </row>
    <row r="9">
      <c r="A9" s="36" t="s">
        <v>39</v>
      </c>
      <c r="B9" s="36">
        <v>1</v>
      </c>
      <c r="C9" s="37" t="s">
        <v>85</v>
      </c>
      <c r="D9" s="36" t="s">
        <v>41</v>
      </c>
      <c r="E9" s="38" t="s">
        <v>86</v>
      </c>
      <c r="F9" s="39" t="s">
        <v>87</v>
      </c>
      <c r="G9" s="40">
        <v>3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44</v>
      </c>
      <c r="B10" s="43"/>
      <c r="C10" s="44"/>
      <c r="D10" s="44"/>
      <c r="E10" s="47" t="s">
        <v>41</v>
      </c>
      <c r="F10" s="44"/>
      <c r="G10" s="44"/>
      <c r="H10" s="44"/>
      <c r="I10" s="44"/>
      <c r="J10" s="45"/>
    </row>
    <row r="11" ht="30">
      <c r="A11" s="36" t="s">
        <v>61</v>
      </c>
      <c r="B11" s="43"/>
      <c r="C11" s="44"/>
      <c r="D11" s="44"/>
      <c r="E11" s="46" t="s">
        <v>88</v>
      </c>
      <c r="F11" s="44"/>
      <c r="G11" s="44"/>
      <c r="H11" s="44"/>
      <c r="I11" s="44"/>
      <c r="J11" s="45"/>
    </row>
    <row r="12" ht="30">
      <c r="A12" s="36" t="s">
        <v>46</v>
      </c>
      <c r="B12" s="43"/>
      <c r="C12" s="44"/>
      <c r="D12" s="44"/>
      <c r="E12" s="38" t="s">
        <v>89</v>
      </c>
      <c r="F12" s="44"/>
      <c r="G12" s="44"/>
      <c r="H12" s="44"/>
      <c r="I12" s="44"/>
      <c r="J12" s="45"/>
    </row>
    <row r="13">
      <c r="A13" s="36" t="s">
        <v>39</v>
      </c>
      <c r="B13" s="36">
        <v>2</v>
      </c>
      <c r="C13" s="37" t="s">
        <v>90</v>
      </c>
      <c r="D13" s="36" t="s">
        <v>41</v>
      </c>
      <c r="E13" s="38" t="s">
        <v>91</v>
      </c>
      <c r="F13" s="39" t="s">
        <v>87</v>
      </c>
      <c r="G13" s="40">
        <v>15.672000000000001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44</v>
      </c>
      <c r="B14" s="43"/>
      <c r="C14" s="44"/>
      <c r="D14" s="44"/>
      <c r="E14" s="47" t="s">
        <v>41</v>
      </c>
      <c r="F14" s="44"/>
      <c r="G14" s="44"/>
      <c r="H14" s="44"/>
      <c r="I14" s="44"/>
      <c r="J14" s="45"/>
    </row>
    <row r="15" ht="60">
      <c r="A15" s="36" t="s">
        <v>61</v>
      </c>
      <c r="B15" s="43"/>
      <c r="C15" s="44"/>
      <c r="D15" s="44"/>
      <c r="E15" s="46" t="s">
        <v>92</v>
      </c>
      <c r="F15" s="44"/>
      <c r="G15" s="44"/>
      <c r="H15" s="44"/>
      <c r="I15" s="44"/>
      <c r="J15" s="45"/>
    </row>
    <row r="16" ht="30">
      <c r="A16" s="36" t="s">
        <v>46</v>
      </c>
      <c r="B16" s="43"/>
      <c r="C16" s="44"/>
      <c r="D16" s="44"/>
      <c r="E16" s="38" t="s">
        <v>89</v>
      </c>
      <c r="F16" s="44"/>
      <c r="G16" s="44"/>
      <c r="H16" s="44"/>
      <c r="I16" s="44"/>
      <c r="J16" s="45"/>
    </row>
    <row r="17">
      <c r="A17" s="36" t="s">
        <v>39</v>
      </c>
      <c r="B17" s="36">
        <v>3</v>
      </c>
      <c r="C17" s="37" t="s">
        <v>93</v>
      </c>
      <c r="D17" s="36" t="s">
        <v>41</v>
      </c>
      <c r="E17" s="38" t="s">
        <v>94</v>
      </c>
      <c r="F17" s="39" t="s">
        <v>87</v>
      </c>
      <c r="G17" s="40">
        <v>498.529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44</v>
      </c>
      <c r="B18" s="43"/>
      <c r="C18" s="44"/>
      <c r="D18" s="44"/>
      <c r="E18" s="38" t="s">
        <v>95</v>
      </c>
      <c r="F18" s="44"/>
      <c r="G18" s="44"/>
      <c r="H18" s="44"/>
      <c r="I18" s="44"/>
      <c r="J18" s="45"/>
    </row>
    <row r="19" ht="30">
      <c r="A19" s="36" t="s">
        <v>61</v>
      </c>
      <c r="B19" s="43"/>
      <c r="C19" s="44"/>
      <c r="D19" s="44"/>
      <c r="E19" s="46" t="s">
        <v>96</v>
      </c>
      <c r="F19" s="44"/>
      <c r="G19" s="44"/>
      <c r="H19" s="44"/>
      <c r="I19" s="44"/>
      <c r="J19" s="45"/>
    </row>
    <row r="20" ht="30">
      <c r="A20" s="36" t="s">
        <v>46</v>
      </c>
      <c r="B20" s="43"/>
      <c r="C20" s="44"/>
      <c r="D20" s="44"/>
      <c r="E20" s="38" t="s">
        <v>89</v>
      </c>
      <c r="F20" s="44"/>
      <c r="G20" s="44"/>
      <c r="H20" s="44"/>
      <c r="I20" s="44"/>
      <c r="J20" s="45"/>
    </row>
    <row r="21">
      <c r="A21" s="36" t="s">
        <v>39</v>
      </c>
      <c r="B21" s="36">
        <v>4</v>
      </c>
      <c r="C21" s="37" t="s">
        <v>97</v>
      </c>
      <c r="D21" s="36" t="s">
        <v>41</v>
      </c>
      <c r="E21" s="38" t="s">
        <v>98</v>
      </c>
      <c r="F21" s="39" t="s">
        <v>87</v>
      </c>
      <c r="G21" s="40">
        <v>516.16800000000001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44</v>
      </c>
      <c r="B22" s="43"/>
      <c r="C22" s="44"/>
      <c r="D22" s="44"/>
      <c r="E22" s="38" t="s">
        <v>99</v>
      </c>
      <c r="F22" s="44"/>
      <c r="G22" s="44"/>
      <c r="H22" s="44"/>
      <c r="I22" s="44"/>
      <c r="J22" s="45"/>
    </row>
    <row r="23" ht="75">
      <c r="A23" s="36" t="s">
        <v>61</v>
      </c>
      <c r="B23" s="43"/>
      <c r="C23" s="44"/>
      <c r="D23" s="44"/>
      <c r="E23" s="46" t="s">
        <v>100</v>
      </c>
      <c r="F23" s="44"/>
      <c r="G23" s="44"/>
      <c r="H23" s="44"/>
      <c r="I23" s="44"/>
      <c r="J23" s="45"/>
    </row>
    <row r="24" ht="30">
      <c r="A24" s="36" t="s">
        <v>46</v>
      </c>
      <c r="B24" s="43"/>
      <c r="C24" s="44"/>
      <c r="D24" s="44"/>
      <c r="E24" s="38" t="s">
        <v>89</v>
      </c>
      <c r="F24" s="44"/>
      <c r="G24" s="44"/>
      <c r="H24" s="44"/>
      <c r="I24" s="44"/>
      <c r="J24" s="45"/>
    </row>
    <row r="25">
      <c r="A25" s="30" t="s">
        <v>36</v>
      </c>
      <c r="B25" s="31"/>
      <c r="C25" s="32" t="s">
        <v>101</v>
      </c>
      <c r="D25" s="33"/>
      <c r="E25" s="30" t="s">
        <v>102</v>
      </c>
      <c r="F25" s="33"/>
      <c r="G25" s="33"/>
      <c r="H25" s="33"/>
      <c r="I25" s="34">
        <f>SUMIFS(I26:I96,A26:A96,"P")</f>
        <v>0</v>
      </c>
      <c r="J25" s="35"/>
    </row>
    <row r="26">
      <c r="A26" s="36" t="s">
        <v>39</v>
      </c>
      <c r="B26" s="36">
        <v>5</v>
      </c>
      <c r="C26" s="37" t="s">
        <v>103</v>
      </c>
      <c r="D26" s="36" t="s">
        <v>41</v>
      </c>
      <c r="E26" s="38" t="s">
        <v>104</v>
      </c>
      <c r="F26" s="39" t="s">
        <v>105</v>
      </c>
      <c r="G26" s="40">
        <v>50.729999999999997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44</v>
      </c>
      <c r="B27" s="43"/>
      <c r="C27" s="44"/>
      <c r="D27" s="44"/>
      <c r="E27" s="38" t="s">
        <v>106</v>
      </c>
      <c r="F27" s="44"/>
      <c r="G27" s="44"/>
      <c r="H27" s="44"/>
      <c r="I27" s="44"/>
      <c r="J27" s="45"/>
    </row>
    <row r="28" ht="45">
      <c r="A28" s="36" t="s">
        <v>61</v>
      </c>
      <c r="B28" s="43"/>
      <c r="C28" s="44"/>
      <c r="D28" s="44"/>
      <c r="E28" s="46" t="s">
        <v>107</v>
      </c>
      <c r="F28" s="44"/>
      <c r="G28" s="44"/>
      <c r="H28" s="44"/>
      <c r="I28" s="44"/>
      <c r="J28" s="45"/>
    </row>
    <row r="29" ht="90">
      <c r="A29" s="36" t="s">
        <v>46</v>
      </c>
      <c r="B29" s="43"/>
      <c r="C29" s="44"/>
      <c r="D29" s="44"/>
      <c r="E29" s="38" t="s">
        <v>108</v>
      </c>
      <c r="F29" s="44"/>
      <c r="G29" s="44"/>
      <c r="H29" s="44"/>
      <c r="I29" s="44"/>
      <c r="J29" s="45"/>
    </row>
    <row r="30" ht="30">
      <c r="A30" s="36" t="s">
        <v>39</v>
      </c>
      <c r="B30" s="36">
        <v>6</v>
      </c>
      <c r="C30" s="37" t="s">
        <v>109</v>
      </c>
      <c r="D30" s="36" t="s">
        <v>41</v>
      </c>
      <c r="E30" s="38" t="s">
        <v>110</v>
      </c>
      <c r="F30" s="39" t="s">
        <v>105</v>
      </c>
      <c r="G30" s="40">
        <v>226.60400000000001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45">
      <c r="A31" s="36" t="s">
        <v>44</v>
      </c>
      <c r="B31" s="43"/>
      <c r="C31" s="44"/>
      <c r="D31" s="44"/>
      <c r="E31" s="38" t="s">
        <v>111</v>
      </c>
      <c r="F31" s="44"/>
      <c r="G31" s="44"/>
      <c r="H31" s="44"/>
      <c r="I31" s="44"/>
      <c r="J31" s="45"/>
    </row>
    <row r="32" ht="60">
      <c r="A32" s="36" t="s">
        <v>61</v>
      </c>
      <c r="B32" s="43"/>
      <c r="C32" s="44"/>
      <c r="D32" s="44"/>
      <c r="E32" s="46" t="s">
        <v>112</v>
      </c>
      <c r="F32" s="44"/>
      <c r="G32" s="44"/>
      <c r="H32" s="44"/>
      <c r="I32" s="44"/>
      <c r="J32" s="45"/>
    </row>
    <row r="33" ht="90">
      <c r="A33" s="36" t="s">
        <v>46</v>
      </c>
      <c r="B33" s="43"/>
      <c r="C33" s="44"/>
      <c r="D33" s="44"/>
      <c r="E33" s="38" t="s">
        <v>108</v>
      </c>
      <c r="F33" s="44"/>
      <c r="G33" s="44"/>
      <c r="H33" s="44"/>
      <c r="I33" s="44"/>
      <c r="J33" s="45"/>
    </row>
    <row r="34" ht="30">
      <c r="A34" s="36" t="s">
        <v>39</v>
      </c>
      <c r="B34" s="36">
        <v>7</v>
      </c>
      <c r="C34" s="37" t="s">
        <v>113</v>
      </c>
      <c r="D34" s="36" t="s">
        <v>41</v>
      </c>
      <c r="E34" s="38" t="s">
        <v>114</v>
      </c>
      <c r="F34" s="39" t="s">
        <v>105</v>
      </c>
      <c r="G34" s="40">
        <v>36.567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60">
      <c r="A35" s="36" t="s">
        <v>44</v>
      </c>
      <c r="B35" s="43"/>
      <c r="C35" s="44"/>
      <c r="D35" s="44"/>
      <c r="E35" s="38" t="s">
        <v>115</v>
      </c>
      <c r="F35" s="44"/>
      <c r="G35" s="44"/>
      <c r="H35" s="44"/>
      <c r="I35" s="44"/>
      <c r="J35" s="45"/>
    </row>
    <row r="36">
      <c r="A36" s="36" t="s">
        <v>61</v>
      </c>
      <c r="B36" s="43"/>
      <c r="C36" s="44"/>
      <c r="D36" s="44"/>
      <c r="E36" s="46" t="s">
        <v>116</v>
      </c>
      <c r="F36" s="44"/>
      <c r="G36" s="44"/>
      <c r="H36" s="44"/>
      <c r="I36" s="44"/>
      <c r="J36" s="45"/>
    </row>
    <row r="37" ht="90">
      <c r="A37" s="36" t="s">
        <v>46</v>
      </c>
      <c r="B37" s="43"/>
      <c r="C37" s="44"/>
      <c r="D37" s="44"/>
      <c r="E37" s="38" t="s">
        <v>108</v>
      </c>
      <c r="F37" s="44"/>
      <c r="G37" s="44"/>
      <c r="H37" s="44"/>
      <c r="I37" s="44"/>
      <c r="J37" s="45"/>
    </row>
    <row r="38">
      <c r="A38" s="36" t="s">
        <v>39</v>
      </c>
      <c r="B38" s="36">
        <v>8</v>
      </c>
      <c r="C38" s="37" t="s">
        <v>117</v>
      </c>
      <c r="D38" s="36" t="s">
        <v>41</v>
      </c>
      <c r="E38" s="38" t="s">
        <v>118</v>
      </c>
      <c r="F38" s="39" t="s">
        <v>105</v>
      </c>
      <c r="G38" s="40">
        <v>0.34999999999999998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45">
      <c r="A39" s="36" t="s">
        <v>44</v>
      </c>
      <c r="B39" s="43"/>
      <c r="C39" s="44"/>
      <c r="D39" s="44"/>
      <c r="E39" s="38" t="s">
        <v>119</v>
      </c>
      <c r="F39" s="44"/>
      <c r="G39" s="44"/>
      <c r="H39" s="44"/>
      <c r="I39" s="44"/>
      <c r="J39" s="45"/>
    </row>
    <row r="40">
      <c r="A40" s="36" t="s">
        <v>61</v>
      </c>
      <c r="B40" s="43"/>
      <c r="C40" s="44"/>
      <c r="D40" s="44"/>
      <c r="E40" s="46" t="s">
        <v>120</v>
      </c>
      <c r="F40" s="44"/>
      <c r="G40" s="44"/>
      <c r="H40" s="44"/>
      <c r="I40" s="44"/>
      <c r="J40" s="45"/>
    </row>
    <row r="41" ht="90">
      <c r="A41" s="36" t="s">
        <v>46</v>
      </c>
      <c r="B41" s="43"/>
      <c r="C41" s="44"/>
      <c r="D41" s="44"/>
      <c r="E41" s="38" t="s">
        <v>108</v>
      </c>
      <c r="F41" s="44"/>
      <c r="G41" s="44"/>
      <c r="H41" s="44"/>
      <c r="I41" s="44"/>
      <c r="J41" s="45"/>
    </row>
    <row r="42">
      <c r="A42" s="36" t="s">
        <v>39</v>
      </c>
      <c r="B42" s="36">
        <v>9</v>
      </c>
      <c r="C42" s="37" t="s">
        <v>121</v>
      </c>
      <c r="D42" s="36" t="s">
        <v>41</v>
      </c>
      <c r="E42" s="38" t="s">
        <v>122</v>
      </c>
      <c r="F42" s="39" t="s">
        <v>123</v>
      </c>
      <c r="G42" s="40">
        <v>51.5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 ht="30">
      <c r="A43" s="36" t="s">
        <v>44</v>
      </c>
      <c r="B43" s="43"/>
      <c r="C43" s="44"/>
      <c r="D43" s="44"/>
      <c r="E43" s="38" t="s">
        <v>124</v>
      </c>
      <c r="F43" s="44"/>
      <c r="G43" s="44"/>
      <c r="H43" s="44"/>
      <c r="I43" s="44"/>
      <c r="J43" s="45"/>
    </row>
    <row r="44" ht="90">
      <c r="A44" s="36" t="s">
        <v>46</v>
      </c>
      <c r="B44" s="43"/>
      <c r="C44" s="44"/>
      <c r="D44" s="44"/>
      <c r="E44" s="38" t="s">
        <v>108</v>
      </c>
      <c r="F44" s="44"/>
      <c r="G44" s="44"/>
      <c r="H44" s="44"/>
      <c r="I44" s="44"/>
      <c r="J44" s="45"/>
    </row>
    <row r="45">
      <c r="A45" s="36" t="s">
        <v>39</v>
      </c>
      <c r="B45" s="36">
        <v>10</v>
      </c>
      <c r="C45" s="37" t="s">
        <v>125</v>
      </c>
      <c r="D45" s="36" t="s">
        <v>41</v>
      </c>
      <c r="E45" s="38" t="s">
        <v>126</v>
      </c>
      <c r="F45" s="39" t="s">
        <v>105</v>
      </c>
      <c r="G45" s="40">
        <v>18.75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44</v>
      </c>
      <c r="B46" s="43"/>
      <c r="C46" s="44"/>
      <c r="D46" s="44"/>
      <c r="E46" s="38" t="s">
        <v>127</v>
      </c>
      <c r="F46" s="44"/>
      <c r="G46" s="44"/>
      <c r="H46" s="44"/>
      <c r="I46" s="44"/>
      <c r="J46" s="45"/>
    </row>
    <row r="47" ht="45">
      <c r="A47" s="36" t="s">
        <v>61</v>
      </c>
      <c r="B47" s="43"/>
      <c r="C47" s="44"/>
      <c r="D47" s="44"/>
      <c r="E47" s="46" t="s">
        <v>128</v>
      </c>
      <c r="F47" s="44"/>
      <c r="G47" s="44"/>
      <c r="H47" s="44"/>
      <c r="I47" s="44"/>
      <c r="J47" s="45"/>
    </row>
    <row r="48" ht="90">
      <c r="A48" s="36" t="s">
        <v>46</v>
      </c>
      <c r="B48" s="43"/>
      <c r="C48" s="44"/>
      <c r="D48" s="44"/>
      <c r="E48" s="38" t="s">
        <v>108</v>
      </c>
      <c r="F48" s="44"/>
      <c r="G48" s="44"/>
      <c r="H48" s="44"/>
      <c r="I48" s="44"/>
      <c r="J48" s="45"/>
    </row>
    <row r="49">
      <c r="A49" s="36" t="s">
        <v>39</v>
      </c>
      <c r="B49" s="36">
        <v>11</v>
      </c>
      <c r="C49" s="37" t="s">
        <v>129</v>
      </c>
      <c r="D49" s="36" t="s">
        <v>41</v>
      </c>
      <c r="E49" s="38" t="s">
        <v>130</v>
      </c>
      <c r="F49" s="39" t="s">
        <v>105</v>
      </c>
      <c r="G49" s="40">
        <v>2.7999999999999998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 ht="45">
      <c r="A50" s="36" t="s">
        <v>44</v>
      </c>
      <c r="B50" s="43"/>
      <c r="C50" s="44"/>
      <c r="D50" s="44"/>
      <c r="E50" s="38" t="s">
        <v>131</v>
      </c>
      <c r="F50" s="44"/>
      <c r="G50" s="44"/>
      <c r="H50" s="44"/>
      <c r="I50" s="44"/>
      <c r="J50" s="45"/>
    </row>
    <row r="51" ht="45">
      <c r="A51" s="36" t="s">
        <v>61</v>
      </c>
      <c r="B51" s="43"/>
      <c r="C51" s="44"/>
      <c r="D51" s="44"/>
      <c r="E51" s="46" t="s">
        <v>132</v>
      </c>
      <c r="F51" s="44"/>
      <c r="G51" s="44"/>
      <c r="H51" s="44"/>
      <c r="I51" s="44"/>
      <c r="J51" s="45"/>
    </row>
    <row r="52" ht="409.5">
      <c r="A52" s="36" t="s">
        <v>46</v>
      </c>
      <c r="B52" s="43"/>
      <c r="C52" s="44"/>
      <c r="D52" s="44"/>
      <c r="E52" s="38" t="s">
        <v>133</v>
      </c>
      <c r="F52" s="44"/>
      <c r="G52" s="44"/>
      <c r="H52" s="44"/>
      <c r="I52" s="44"/>
      <c r="J52" s="45"/>
    </row>
    <row r="53">
      <c r="A53" s="36" t="s">
        <v>39</v>
      </c>
      <c r="B53" s="36">
        <v>12</v>
      </c>
      <c r="C53" s="37" t="s">
        <v>134</v>
      </c>
      <c r="D53" s="36" t="s">
        <v>41</v>
      </c>
      <c r="E53" s="38" t="s">
        <v>135</v>
      </c>
      <c r="F53" s="39" t="s">
        <v>105</v>
      </c>
      <c r="G53" s="40">
        <v>251.90899999999999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 ht="75">
      <c r="A54" s="36" t="s">
        <v>44</v>
      </c>
      <c r="B54" s="43"/>
      <c r="C54" s="44"/>
      <c r="D54" s="44"/>
      <c r="E54" s="38" t="s">
        <v>136</v>
      </c>
      <c r="F54" s="44"/>
      <c r="G54" s="44"/>
      <c r="H54" s="44"/>
      <c r="I54" s="44"/>
      <c r="J54" s="45"/>
    </row>
    <row r="55" ht="60">
      <c r="A55" s="36" t="s">
        <v>61</v>
      </c>
      <c r="B55" s="43"/>
      <c r="C55" s="44"/>
      <c r="D55" s="44"/>
      <c r="E55" s="46" t="s">
        <v>137</v>
      </c>
      <c r="F55" s="44"/>
      <c r="G55" s="44"/>
      <c r="H55" s="44"/>
      <c r="I55" s="44"/>
      <c r="J55" s="45"/>
    </row>
    <row r="56" ht="409.5">
      <c r="A56" s="36" t="s">
        <v>46</v>
      </c>
      <c r="B56" s="43"/>
      <c r="C56" s="44"/>
      <c r="D56" s="44"/>
      <c r="E56" s="38" t="s">
        <v>133</v>
      </c>
      <c r="F56" s="44"/>
      <c r="G56" s="44"/>
      <c r="H56" s="44"/>
      <c r="I56" s="44"/>
      <c r="J56" s="45"/>
    </row>
    <row r="57">
      <c r="A57" s="36" t="s">
        <v>39</v>
      </c>
      <c r="B57" s="36">
        <v>13</v>
      </c>
      <c r="C57" s="37" t="s">
        <v>138</v>
      </c>
      <c r="D57" s="36" t="s">
        <v>41</v>
      </c>
      <c r="E57" s="38" t="s">
        <v>139</v>
      </c>
      <c r="F57" s="39" t="s">
        <v>140</v>
      </c>
      <c r="G57" s="40">
        <v>22.5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 ht="45">
      <c r="A58" s="36" t="s">
        <v>44</v>
      </c>
      <c r="B58" s="43"/>
      <c r="C58" s="44"/>
      <c r="D58" s="44"/>
      <c r="E58" s="38" t="s">
        <v>141</v>
      </c>
      <c r="F58" s="44"/>
      <c r="G58" s="44"/>
      <c r="H58" s="44"/>
      <c r="I58" s="44"/>
      <c r="J58" s="45"/>
    </row>
    <row r="59">
      <c r="A59" s="36" t="s">
        <v>61</v>
      </c>
      <c r="B59" s="43"/>
      <c r="C59" s="44"/>
      <c r="D59" s="44"/>
      <c r="E59" s="46" t="s">
        <v>142</v>
      </c>
      <c r="F59" s="44"/>
      <c r="G59" s="44"/>
      <c r="H59" s="44"/>
      <c r="I59" s="44"/>
      <c r="J59" s="45"/>
    </row>
    <row r="60" ht="90">
      <c r="A60" s="36" t="s">
        <v>46</v>
      </c>
      <c r="B60" s="43"/>
      <c r="C60" s="44"/>
      <c r="D60" s="44"/>
      <c r="E60" s="38" t="s">
        <v>143</v>
      </c>
      <c r="F60" s="44"/>
      <c r="G60" s="44"/>
      <c r="H60" s="44"/>
      <c r="I60" s="44"/>
      <c r="J60" s="45"/>
    </row>
    <row r="61">
      <c r="A61" s="36" t="s">
        <v>39</v>
      </c>
      <c r="B61" s="36">
        <v>14</v>
      </c>
      <c r="C61" s="37" t="s">
        <v>144</v>
      </c>
      <c r="D61" s="36" t="s">
        <v>41</v>
      </c>
      <c r="E61" s="38" t="s">
        <v>145</v>
      </c>
      <c r="F61" s="39" t="s">
        <v>75</v>
      </c>
      <c r="G61" s="40">
        <v>2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44</v>
      </c>
      <c r="B62" s="43"/>
      <c r="C62" s="44"/>
      <c r="D62" s="44"/>
      <c r="E62" s="47" t="s">
        <v>41</v>
      </c>
      <c r="F62" s="44"/>
      <c r="G62" s="44"/>
      <c r="H62" s="44"/>
      <c r="I62" s="44"/>
      <c r="J62" s="45"/>
    </row>
    <row r="63" ht="90">
      <c r="A63" s="36" t="s">
        <v>46</v>
      </c>
      <c r="B63" s="43"/>
      <c r="C63" s="44"/>
      <c r="D63" s="44"/>
      <c r="E63" s="38" t="s">
        <v>143</v>
      </c>
      <c r="F63" s="44"/>
      <c r="G63" s="44"/>
      <c r="H63" s="44"/>
      <c r="I63" s="44"/>
      <c r="J63" s="45"/>
    </row>
    <row r="64">
      <c r="A64" s="36" t="s">
        <v>39</v>
      </c>
      <c r="B64" s="36">
        <v>15</v>
      </c>
      <c r="C64" s="37" t="s">
        <v>146</v>
      </c>
      <c r="D64" s="36" t="s">
        <v>41</v>
      </c>
      <c r="E64" s="38" t="s">
        <v>147</v>
      </c>
      <c r="F64" s="39" t="s">
        <v>123</v>
      </c>
      <c r="G64" s="40">
        <v>11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44</v>
      </c>
      <c r="B65" s="43"/>
      <c r="C65" s="44"/>
      <c r="D65" s="44"/>
      <c r="E65" s="38" t="s">
        <v>148</v>
      </c>
      <c r="F65" s="44"/>
      <c r="G65" s="44"/>
      <c r="H65" s="44"/>
      <c r="I65" s="44"/>
      <c r="J65" s="45"/>
    </row>
    <row r="66" ht="90">
      <c r="A66" s="36" t="s">
        <v>46</v>
      </c>
      <c r="B66" s="43"/>
      <c r="C66" s="44"/>
      <c r="D66" s="44"/>
      <c r="E66" s="38" t="s">
        <v>149</v>
      </c>
      <c r="F66" s="44"/>
      <c r="G66" s="44"/>
      <c r="H66" s="44"/>
      <c r="I66" s="44"/>
      <c r="J66" s="45"/>
    </row>
    <row r="67">
      <c r="A67" s="36" t="s">
        <v>39</v>
      </c>
      <c r="B67" s="36">
        <v>16</v>
      </c>
      <c r="C67" s="37" t="s">
        <v>150</v>
      </c>
      <c r="D67" s="36" t="s">
        <v>41</v>
      </c>
      <c r="E67" s="38" t="s">
        <v>151</v>
      </c>
      <c r="F67" s="39" t="s">
        <v>105</v>
      </c>
      <c r="G67" s="40">
        <v>55.317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 ht="30">
      <c r="A68" s="36" t="s">
        <v>44</v>
      </c>
      <c r="B68" s="43"/>
      <c r="C68" s="44"/>
      <c r="D68" s="44"/>
      <c r="E68" s="38" t="s">
        <v>152</v>
      </c>
      <c r="F68" s="44"/>
      <c r="G68" s="44"/>
      <c r="H68" s="44"/>
      <c r="I68" s="44"/>
      <c r="J68" s="45"/>
    </row>
    <row r="69">
      <c r="A69" s="36" t="s">
        <v>61</v>
      </c>
      <c r="B69" s="43"/>
      <c r="C69" s="44"/>
      <c r="D69" s="44"/>
      <c r="E69" s="46" t="s">
        <v>153</v>
      </c>
      <c r="F69" s="44"/>
      <c r="G69" s="44"/>
      <c r="H69" s="44"/>
      <c r="I69" s="44"/>
      <c r="J69" s="45"/>
    </row>
    <row r="70" ht="345">
      <c r="A70" s="36" t="s">
        <v>46</v>
      </c>
      <c r="B70" s="43"/>
      <c r="C70" s="44"/>
      <c r="D70" s="44"/>
      <c r="E70" s="38" t="s">
        <v>154</v>
      </c>
      <c r="F70" s="44"/>
      <c r="G70" s="44"/>
      <c r="H70" s="44"/>
      <c r="I70" s="44"/>
      <c r="J70" s="45"/>
    </row>
    <row r="71">
      <c r="A71" s="36" t="s">
        <v>39</v>
      </c>
      <c r="B71" s="36">
        <v>17</v>
      </c>
      <c r="C71" s="37" t="s">
        <v>155</v>
      </c>
      <c r="D71" s="36" t="s">
        <v>41</v>
      </c>
      <c r="E71" s="38" t="s">
        <v>156</v>
      </c>
      <c r="F71" s="39" t="s">
        <v>105</v>
      </c>
      <c r="G71" s="40">
        <v>254.709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44</v>
      </c>
      <c r="B72" s="43"/>
      <c r="C72" s="44"/>
      <c r="D72" s="44"/>
      <c r="E72" s="38" t="s">
        <v>157</v>
      </c>
      <c r="F72" s="44"/>
      <c r="G72" s="44"/>
      <c r="H72" s="44"/>
      <c r="I72" s="44"/>
      <c r="J72" s="45"/>
    </row>
    <row r="73" ht="45">
      <c r="A73" s="36" t="s">
        <v>61</v>
      </c>
      <c r="B73" s="43"/>
      <c r="C73" s="44"/>
      <c r="D73" s="44"/>
      <c r="E73" s="46" t="s">
        <v>158</v>
      </c>
      <c r="F73" s="44"/>
      <c r="G73" s="44"/>
      <c r="H73" s="44"/>
      <c r="I73" s="44"/>
      <c r="J73" s="45"/>
    </row>
    <row r="74" ht="240">
      <c r="A74" s="36" t="s">
        <v>46</v>
      </c>
      <c r="B74" s="43"/>
      <c r="C74" s="44"/>
      <c r="D74" s="44"/>
      <c r="E74" s="38" t="s">
        <v>159</v>
      </c>
      <c r="F74" s="44"/>
      <c r="G74" s="44"/>
      <c r="H74" s="44"/>
      <c r="I74" s="44"/>
      <c r="J74" s="45"/>
    </row>
    <row r="75">
      <c r="A75" s="36" t="s">
        <v>39</v>
      </c>
      <c r="B75" s="36">
        <v>18</v>
      </c>
      <c r="C75" s="37" t="s">
        <v>160</v>
      </c>
      <c r="D75" s="36" t="s">
        <v>41</v>
      </c>
      <c r="E75" s="38" t="s">
        <v>161</v>
      </c>
      <c r="F75" s="39" t="s">
        <v>105</v>
      </c>
      <c r="G75" s="40">
        <v>156.69900000000001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 ht="30">
      <c r="A76" s="36" t="s">
        <v>44</v>
      </c>
      <c r="B76" s="43"/>
      <c r="C76" s="44"/>
      <c r="D76" s="44"/>
      <c r="E76" s="38" t="s">
        <v>162</v>
      </c>
      <c r="F76" s="44"/>
      <c r="G76" s="44"/>
      <c r="H76" s="44"/>
      <c r="I76" s="44"/>
      <c r="J76" s="45"/>
    </row>
    <row r="77">
      <c r="A77" s="36" t="s">
        <v>61</v>
      </c>
      <c r="B77" s="43"/>
      <c r="C77" s="44"/>
      <c r="D77" s="44"/>
      <c r="E77" s="46" t="s">
        <v>163</v>
      </c>
      <c r="F77" s="44"/>
      <c r="G77" s="44"/>
      <c r="H77" s="44"/>
      <c r="I77" s="44"/>
      <c r="J77" s="45"/>
    </row>
    <row r="78" ht="375">
      <c r="A78" s="36" t="s">
        <v>46</v>
      </c>
      <c r="B78" s="43"/>
      <c r="C78" s="44"/>
      <c r="D78" s="44"/>
      <c r="E78" s="38" t="s">
        <v>164</v>
      </c>
      <c r="F78" s="44"/>
      <c r="G78" s="44"/>
      <c r="H78" s="44"/>
      <c r="I78" s="44"/>
      <c r="J78" s="45"/>
    </row>
    <row r="79">
      <c r="A79" s="36" t="s">
        <v>39</v>
      </c>
      <c r="B79" s="36">
        <v>19</v>
      </c>
      <c r="C79" s="37" t="s">
        <v>165</v>
      </c>
      <c r="D79" s="36" t="s">
        <v>41</v>
      </c>
      <c r="E79" s="38" t="s">
        <v>166</v>
      </c>
      <c r="F79" s="39" t="s">
        <v>105</v>
      </c>
      <c r="G79" s="40">
        <v>0.91700000000000004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44</v>
      </c>
      <c r="B80" s="43"/>
      <c r="C80" s="44"/>
      <c r="D80" s="44"/>
      <c r="E80" s="38" t="s">
        <v>167</v>
      </c>
      <c r="F80" s="44"/>
      <c r="G80" s="44"/>
      <c r="H80" s="44"/>
      <c r="I80" s="44"/>
      <c r="J80" s="45"/>
    </row>
    <row r="81">
      <c r="A81" s="36" t="s">
        <v>61</v>
      </c>
      <c r="B81" s="43"/>
      <c r="C81" s="44"/>
      <c r="D81" s="44"/>
      <c r="E81" s="46" t="s">
        <v>168</v>
      </c>
      <c r="F81" s="44"/>
      <c r="G81" s="44"/>
      <c r="H81" s="44"/>
      <c r="I81" s="44"/>
      <c r="J81" s="45"/>
    </row>
    <row r="82" ht="315">
      <c r="A82" s="36" t="s">
        <v>46</v>
      </c>
      <c r="B82" s="43"/>
      <c r="C82" s="44"/>
      <c r="D82" s="44"/>
      <c r="E82" s="38" t="s">
        <v>169</v>
      </c>
      <c r="F82" s="44"/>
      <c r="G82" s="44"/>
      <c r="H82" s="44"/>
      <c r="I82" s="44"/>
      <c r="J82" s="45"/>
    </row>
    <row r="83">
      <c r="A83" s="36" t="s">
        <v>39</v>
      </c>
      <c r="B83" s="36">
        <v>20</v>
      </c>
      <c r="C83" s="37" t="s">
        <v>170</v>
      </c>
      <c r="D83" s="36" t="s">
        <v>41</v>
      </c>
      <c r="E83" s="38" t="s">
        <v>171</v>
      </c>
      <c r="F83" s="39" t="s">
        <v>140</v>
      </c>
      <c r="G83" s="40">
        <v>763.62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44</v>
      </c>
      <c r="B84" s="43"/>
      <c r="C84" s="44"/>
      <c r="D84" s="44"/>
      <c r="E84" s="38" t="s">
        <v>172</v>
      </c>
      <c r="F84" s="44"/>
      <c r="G84" s="44"/>
      <c r="H84" s="44"/>
      <c r="I84" s="44"/>
      <c r="J84" s="45"/>
    </row>
    <row r="85" ht="75">
      <c r="A85" s="36" t="s">
        <v>61</v>
      </c>
      <c r="B85" s="43"/>
      <c r="C85" s="44"/>
      <c r="D85" s="44"/>
      <c r="E85" s="46" t="s">
        <v>173</v>
      </c>
      <c r="F85" s="44"/>
      <c r="G85" s="44"/>
      <c r="H85" s="44"/>
      <c r="I85" s="44"/>
      <c r="J85" s="45"/>
    </row>
    <row r="86" ht="30">
      <c r="A86" s="36" t="s">
        <v>46</v>
      </c>
      <c r="B86" s="43"/>
      <c r="C86" s="44"/>
      <c r="D86" s="44"/>
      <c r="E86" s="38" t="s">
        <v>174</v>
      </c>
      <c r="F86" s="44"/>
      <c r="G86" s="44"/>
      <c r="H86" s="44"/>
      <c r="I86" s="44"/>
      <c r="J86" s="45"/>
    </row>
    <row r="87">
      <c r="A87" s="36" t="s">
        <v>39</v>
      </c>
      <c r="B87" s="36">
        <v>21</v>
      </c>
      <c r="C87" s="37" t="s">
        <v>175</v>
      </c>
      <c r="D87" s="36" t="s">
        <v>41</v>
      </c>
      <c r="E87" s="38" t="s">
        <v>176</v>
      </c>
      <c r="F87" s="39" t="s">
        <v>140</v>
      </c>
      <c r="G87" s="40">
        <v>48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>
      <c r="A88" s="36" t="s">
        <v>44</v>
      </c>
      <c r="B88" s="43"/>
      <c r="C88" s="44"/>
      <c r="D88" s="44"/>
      <c r="E88" s="38" t="s">
        <v>177</v>
      </c>
      <c r="F88" s="44"/>
      <c r="G88" s="44"/>
      <c r="H88" s="44"/>
      <c r="I88" s="44"/>
      <c r="J88" s="45"/>
    </row>
    <row r="89" ht="60">
      <c r="A89" s="36" t="s">
        <v>46</v>
      </c>
      <c r="B89" s="43"/>
      <c r="C89" s="44"/>
      <c r="D89" s="44"/>
      <c r="E89" s="38" t="s">
        <v>178</v>
      </c>
      <c r="F89" s="44"/>
      <c r="G89" s="44"/>
      <c r="H89" s="44"/>
      <c r="I89" s="44"/>
      <c r="J89" s="45"/>
    </row>
    <row r="90">
      <c r="A90" s="36" t="s">
        <v>39</v>
      </c>
      <c r="B90" s="36">
        <v>22</v>
      </c>
      <c r="C90" s="37" t="s">
        <v>179</v>
      </c>
      <c r="D90" s="36" t="s">
        <v>41</v>
      </c>
      <c r="E90" s="38" t="s">
        <v>180</v>
      </c>
      <c r="F90" s="39" t="s">
        <v>140</v>
      </c>
      <c r="G90" s="40">
        <v>48</v>
      </c>
      <c r="H90" s="41">
        <v>0</v>
      </c>
      <c r="I90" s="41">
        <f>ROUND(G90*H90,P4)</f>
        <v>0</v>
      </c>
      <c r="J90" s="36"/>
      <c r="O90" s="42">
        <f>I90*0.21</f>
        <v>0</v>
      </c>
      <c r="P90">
        <v>3</v>
      </c>
    </row>
    <row r="91">
      <c r="A91" s="36" t="s">
        <v>44</v>
      </c>
      <c r="B91" s="43"/>
      <c r="C91" s="44"/>
      <c r="D91" s="44"/>
      <c r="E91" s="47" t="s">
        <v>41</v>
      </c>
      <c r="F91" s="44"/>
      <c r="G91" s="44"/>
      <c r="H91" s="44"/>
      <c r="I91" s="44"/>
      <c r="J91" s="45"/>
    </row>
    <row r="92" ht="30">
      <c r="A92" s="36" t="s">
        <v>46</v>
      </c>
      <c r="B92" s="43"/>
      <c r="C92" s="44"/>
      <c r="D92" s="44"/>
      <c r="E92" s="38" t="s">
        <v>181</v>
      </c>
      <c r="F92" s="44"/>
      <c r="G92" s="44"/>
      <c r="H92" s="44"/>
      <c r="I92" s="44"/>
      <c r="J92" s="45"/>
    </row>
    <row r="93">
      <c r="A93" s="36" t="s">
        <v>39</v>
      </c>
      <c r="B93" s="36">
        <v>23</v>
      </c>
      <c r="C93" s="37" t="s">
        <v>182</v>
      </c>
      <c r="D93" s="36" t="s">
        <v>41</v>
      </c>
      <c r="E93" s="38" t="s">
        <v>183</v>
      </c>
      <c r="F93" s="39" t="s">
        <v>140</v>
      </c>
      <c r="G93" s="40">
        <v>12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>
      <c r="A94" s="36" t="s">
        <v>44</v>
      </c>
      <c r="B94" s="43"/>
      <c r="C94" s="44"/>
      <c r="D94" s="44"/>
      <c r="E94" s="38" t="s">
        <v>184</v>
      </c>
      <c r="F94" s="44"/>
      <c r="G94" s="44"/>
      <c r="H94" s="44"/>
      <c r="I94" s="44"/>
      <c r="J94" s="45"/>
    </row>
    <row r="95">
      <c r="A95" s="36" t="s">
        <v>61</v>
      </c>
      <c r="B95" s="43"/>
      <c r="C95" s="44"/>
      <c r="D95" s="44"/>
      <c r="E95" s="46" t="s">
        <v>185</v>
      </c>
      <c r="F95" s="44"/>
      <c r="G95" s="44"/>
      <c r="H95" s="44"/>
      <c r="I95" s="44"/>
      <c r="J95" s="45"/>
    </row>
    <row r="96" ht="45">
      <c r="A96" s="36" t="s">
        <v>46</v>
      </c>
      <c r="B96" s="43"/>
      <c r="C96" s="44"/>
      <c r="D96" s="44"/>
      <c r="E96" s="38" t="s">
        <v>186</v>
      </c>
      <c r="F96" s="44"/>
      <c r="G96" s="44"/>
      <c r="H96" s="44"/>
      <c r="I96" s="44"/>
      <c r="J96" s="45"/>
    </row>
    <row r="97">
      <c r="A97" s="30" t="s">
        <v>36</v>
      </c>
      <c r="B97" s="31"/>
      <c r="C97" s="32" t="s">
        <v>187</v>
      </c>
      <c r="D97" s="33"/>
      <c r="E97" s="30" t="s">
        <v>188</v>
      </c>
      <c r="F97" s="33"/>
      <c r="G97" s="33"/>
      <c r="H97" s="33"/>
      <c r="I97" s="34">
        <f>SUMIFS(I98:I101,A98:A101,"P")</f>
        <v>0</v>
      </c>
      <c r="J97" s="35"/>
    </row>
    <row r="98">
      <c r="A98" s="36" t="s">
        <v>39</v>
      </c>
      <c r="B98" s="36">
        <v>24</v>
      </c>
      <c r="C98" s="37" t="s">
        <v>189</v>
      </c>
      <c r="D98" s="36" t="s">
        <v>41</v>
      </c>
      <c r="E98" s="38" t="s">
        <v>190</v>
      </c>
      <c r="F98" s="39" t="s">
        <v>140</v>
      </c>
      <c r="G98" s="40">
        <v>812.40599999999995</v>
      </c>
      <c r="H98" s="41">
        <v>0</v>
      </c>
      <c r="I98" s="41">
        <f>ROUND(G98*H98,P4)</f>
        <v>0</v>
      </c>
      <c r="J98" s="36"/>
      <c r="O98" s="42">
        <f>I98*0.21</f>
        <v>0</v>
      </c>
      <c r="P98">
        <v>3</v>
      </c>
    </row>
    <row r="99" ht="30">
      <c r="A99" s="36" t="s">
        <v>44</v>
      </c>
      <c r="B99" s="43"/>
      <c r="C99" s="44"/>
      <c r="D99" s="44"/>
      <c r="E99" s="38" t="s">
        <v>191</v>
      </c>
      <c r="F99" s="44"/>
      <c r="G99" s="44"/>
      <c r="H99" s="44"/>
      <c r="I99" s="44"/>
      <c r="J99" s="45"/>
    </row>
    <row r="100" ht="45">
      <c r="A100" s="36" t="s">
        <v>61</v>
      </c>
      <c r="B100" s="43"/>
      <c r="C100" s="44"/>
      <c r="D100" s="44"/>
      <c r="E100" s="46" t="s">
        <v>192</v>
      </c>
      <c r="F100" s="44"/>
      <c r="G100" s="44"/>
      <c r="H100" s="44"/>
      <c r="I100" s="44"/>
      <c r="J100" s="45"/>
    </row>
    <row r="101" ht="120">
      <c r="A101" s="36" t="s">
        <v>46</v>
      </c>
      <c r="B101" s="43"/>
      <c r="C101" s="44"/>
      <c r="D101" s="44"/>
      <c r="E101" s="38" t="s">
        <v>193</v>
      </c>
      <c r="F101" s="44"/>
      <c r="G101" s="44"/>
      <c r="H101" s="44"/>
      <c r="I101" s="44"/>
      <c r="J101" s="45"/>
    </row>
    <row r="102">
      <c r="A102" s="30" t="s">
        <v>36</v>
      </c>
      <c r="B102" s="31"/>
      <c r="C102" s="32" t="s">
        <v>194</v>
      </c>
      <c r="D102" s="33"/>
      <c r="E102" s="30" t="s">
        <v>195</v>
      </c>
      <c r="F102" s="33"/>
      <c r="G102" s="33"/>
      <c r="H102" s="33"/>
      <c r="I102" s="34">
        <f>SUMIFS(I103:I110,A103:A110,"P")</f>
        <v>0</v>
      </c>
      <c r="J102" s="35"/>
    </row>
    <row r="103">
      <c r="A103" s="36" t="s">
        <v>39</v>
      </c>
      <c r="B103" s="36">
        <v>25</v>
      </c>
      <c r="C103" s="37" t="s">
        <v>196</v>
      </c>
      <c r="D103" s="36" t="s">
        <v>41</v>
      </c>
      <c r="E103" s="38" t="s">
        <v>197</v>
      </c>
      <c r="F103" s="39" t="s">
        <v>105</v>
      </c>
      <c r="G103" s="40">
        <v>0.80000000000000004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>
      <c r="A104" s="36" t="s">
        <v>44</v>
      </c>
      <c r="B104" s="43"/>
      <c r="C104" s="44"/>
      <c r="D104" s="44"/>
      <c r="E104" s="38" t="s">
        <v>198</v>
      </c>
      <c r="F104" s="44"/>
      <c r="G104" s="44"/>
      <c r="H104" s="44"/>
      <c r="I104" s="44"/>
      <c r="J104" s="45"/>
    </row>
    <row r="105">
      <c r="A105" s="36" t="s">
        <v>61</v>
      </c>
      <c r="B105" s="43"/>
      <c r="C105" s="44"/>
      <c r="D105" s="44"/>
      <c r="E105" s="46" t="s">
        <v>199</v>
      </c>
      <c r="F105" s="44"/>
      <c r="G105" s="44"/>
      <c r="H105" s="44"/>
      <c r="I105" s="44"/>
      <c r="J105" s="45"/>
    </row>
    <row r="106" ht="409.5">
      <c r="A106" s="36" t="s">
        <v>46</v>
      </c>
      <c r="B106" s="43"/>
      <c r="C106" s="44"/>
      <c r="D106" s="44"/>
      <c r="E106" s="38" t="s">
        <v>200</v>
      </c>
      <c r="F106" s="44"/>
      <c r="G106" s="44"/>
      <c r="H106" s="44"/>
      <c r="I106" s="44"/>
      <c r="J106" s="45"/>
    </row>
    <row r="107">
      <c r="A107" s="36" t="s">
        <v>39</v>
      </c>
      <c r="B107" s="36">
        <v>26</v>
      </c>
      <c r="C107" s="37" t="s">
        <v>201</v>
      </c>
      <c r="D107" s="36" t="s">
        <v>41</v>
      </c>
      <c r="E107" s="38" t="s">
        <v>202</v>
      </c>
      <c r="F107" s="39" t="s">
        <v>105</v>
      </c>
      <c r="G107" s="40">
        <v>0.80000000000000004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>
      <c r="A108" s="36" t="s">
        <v>44</v>
      </c>
      <c r="B108" s="43"/>
      <c r="C108" s="44"/>
      <c r="D108" s="44"/>
      <c r="E108" s="38" t="s">
        <v>203</v>
      </c>
      <c r="F108" s="44"/>
      <c r="G108" s="44"/>
      <c r="H108" s="44"/>
      <c r="I108" s="44"/>
      <c r="J108" s="45"/>
    </row>
    <row r="109">
      <c r="A109" s="36" t="s">
        <v>61</v>
      </c>
      <c r="B109" s="43"/>
      <c r="C109" s="44"/>
      <c r="D109" s="44"/>
      <c r="E109" s="46" t="s">
        <v>199</v>
      </c>
      <c r="F109" s="44"/>
      <c r="G109" s="44"/>
      <c r="H109" s="44"/>
      <c r="I109" s="44"/>
      <c r="J109" s="45"/>
    </row>
    <row r="110" ht="150">
      <c r="A110" s="36" t="s">
        <v>46</v>
      </c>
      <c r="B110" s="43"/>
      <c r="C110" s="44"/>
      <c r="D110" s="44"/>
      <c r="E110" s="38" t="s">
        <v>204</v>
      </c>
      <c r="F110" s="44"/>
      <c r="G110" s="44"/>
      <c r="H110" s="44"/>
      <c r="I110" s="44"/>
      <c r="J110" s="45"/>
    </row>
    <row r="111">
      <c r="A111" s="30" t="s">
        <v>36</v>
      </c>
      <c r="B111" s="31"/>
      <c r="C111" s="32" t="s">
        <v>205</v>
      </c>
      <c r="D111" s="33"/>
      <c r="E111" s="30" t="s">
        <v>206</v>
      </c>
      <c r="F111" s="33"/>
      <c r="G111" s="33"/>
      <c r="H111" s="33"/>
      <c r="I111" s="34">
        <f>SUMIFS(I112:I159,A112:A159,"P")</f>
        <v>0</v>
      </c>
      <c r="J111" s="35"/>
    </row>
    <row r="112">
      <c r="A112" s="36" t="s">
        <v>39</v>
      </c>
      <c r="B112" s="36">
        <v>27</v>
      </c>
      <c r="C112" s="37" t="s">
        <v>207</v>
      </c>
      <c r="D112" s="36" t="s">
        <v>41</v>
      </c>
      <c r="E112" s="38" t="s">
        <v>208</v>
      </c>
      <c r="F112" s="39" t="s">
        <v>105</v>
      </c>
      <c r="G112" s="40">
        <v>99.332999999999998</v>
      </c>
      <c r="H112" s="41">
        <v>0</v>
      </c>
      <c r="I112" s="41">
        <f>ROUND(G112*H112,P4)</f>
        <v>0</v>
      </c>
      <c r="J112" s="36"/>
      <c r="O112" s="42">
        <f>I112*0.21</f>
        <v>0</v>
      </c>
      <c r="P112">
        <v>3</v>
      </c>
    </row>
    <row r="113">
      <c r="A113" s="36" t="s">
        <v>44</v>
      </c>
      <c r="B113" s="43"/>
      <c r="C113" s="44"/>
      <c r="D113" s="44"/>
      <c r="E113" s="38" t="s">
        <v>209</v>
      </c>
      <c r="F113" s="44"/>
      <c r="G113" s="44"/>
      <c r="H113" s="44"/>
      <c r="I113" s="44"/>
      <c r="J113" s="45"/>
    </row>
    <row r="114" ht="45">
      <c r="A114" s="36" t="s">
        <v>61</v>
      </c>
      <c r="B114" s="43"/>
      <c r="C114" s="44"/>
      <c r="D114" s="44"/>
      <c r="E114" s="46" t="s">
        <v>210</v>
      </c>
      <c r="F114" s="44"/>
      <c r="G114" s="44"/>
      <c r="H114" s="44"/>
      <c r="I114" s="44"/>
      <c r="J114" s="45"/>
    </row>
    <row r="115" ht="150">
      <c r="A115" s="36" t="s">
        <v>46</v>
      </c>
      <c r="B115" s="43"/>
      <c r="C115" s="44"/>
      <c r="D115" s="44"/>
      <c r="E115" s="38" t="s">
        <v>211</v>
      </c>
      <c r="F115" s="44"/>
      <c r="G115" s="44"/>
      <c r="H115" s="44"/>
      <c r="I115" s="44"/>
      <c r="J115" s="45"/>
    </row>
    <row r="116">
      <c r="A116" s="36" t="s">
        <v>39</v>
      </c>
      <c r="B116" s="36">
        <v>28</v>
      </c>
      <c r="C116" s="37" t="s">
        <v>212</v>
      </c>
      <c r="D116" s="36" t="s">
        <v>41</v>
      </c>
      <c r="E116" s="38" t="s">
        <v>213</v>
      </c>
      <c r="F116" s="39" t="s">
        <v>105</v>
      </c>
      <c r="G116" s="40">
        <v>7.7249999999999996</v>
      </c>
      <c r="H116" s="41">
        <v>0</v>
      </c>
      <c r="I116" s="41">
        <f>ROUND(G116*H116,P4)</f>
        <v>0</v>
      </c>
      <c r="J116" s="36"/>
      <c r="O116" s="42">
        <f>I116*0.21</f>
        <v>0</v>
      </c>
      <c r="P116">
        <v>3</v>
      </c>
    </row>
    <row r="117">
      <c r="A117" s="36" t="s">
        <v>44</v>
      </c>
      <c r="B117" s="43"/>
      <c r="C117" s="44"/>
      <c r="D117" s="44"/>
      <c r="E117" s="38" t="s">
        <v>214</v>
      </c>
      <c r="F117" s="44"/>
      <c r="G117" s="44"/>
      <c r="H117" s="44"/>
      <c r="I117" s="44"/>
      <c r="J117" s="45"/>
    </row>
    <row r="118" ht="45">
      <c r="A118" s="36" t="s">
        <v>61</v>
      </c>
      <c r="B118" s="43"/>
      <c r="C118" s="44"/>
      <c r="D118" s="44"/>
      <c r="E118" s="46" t="s">
        <v>215</v>
      </c>
      <c r="F118" s="44"/>
      <c r="G118" s="44"/>
      <c r="H118" s="44"/>
      <c r="I118" s="44"/>
      <c r="J118" s="45"/>
    </row>
    <row r="119" ht="60">
      <c r="A119" s="36" t="s">
        <v>46</v>
      </c>
      <c r="B119" s="43"/>
      <c r="C119" s="44"/>
      <c r="D119" s="44"/>
      <c r="E119" s="38" t="s">
        <v>216</v>
      </c>
      <c r="F119" s="44"/>
      <c r="G119" s="44"/>
      <c r="H119" s="44"/>
      <c r="I119" s="44"/>
      <c r="J119" s="45"/>
    </row>
    <row r="120">
      <c r="A120" s="36" t="s">
        <v>39</v>
      </c>
      <c r="B120" s="36">
        <v>29</v>
      </c>
      <c r="C120" s="37" t="s">
        <v>217</v>
      </c>
      <c r="D120" s="36" t="s">
        <v>41</v>
      </c>
      <c r="E120" s="38" t="s">
        <v>213</v>
      </c>
      <c r="F120" s="39" t="s">
        <v>105</v>
      </c>
      <c r="G120" s="40">
        <v>181.03</v>
      </c>
      <c r="H120" s="41">
        <v>0</v>
      </c>
      <c r="I120" s="41">
        <f>ROUND(G120*H120,P4)</f>
        <v>0</v>
      </c>
      <c r="J120" s="36"/>
      <c r="O120" s="42">
        <f>I120*0.21</f>
        <v>0</v>
      </c>
      <c r="P120">
        <v>3</v>
      </c>
    </row>
    <row r="121">
      <c r="A121" s="36" t="s">
        <v>44</v>
      </c>
      <c r="B121" s="43"/>
      <c r="C121" s="44"/>
      <c r="D121" s="44"/>
      <c r="E121" s="38" t="s">
        <v>218</v>
      </c>
      <c r="F121" s="44"/>
      <c r="G121" s="44"/>
      <c r="H121" s="44"/>
      <c r="I121" s="44"/>
      <c r="J121" s="45"/>
    </row>
    <row r="122" ht="45">
      <c r="A122" s="36" t="s">
        <v>61</v>
      </c>
      <c r="B122" s="43"/>
      <c r="C122" s="44"/>
      <c r="D122" s="44"/>
      <c r="E122" s="46" t="s">
        <v>219</v>
      </c>
      <c r="F122" s="44"/>
      <c r="G122" s="44"/>
      <c r="H122" s="44"/>
      <c r="I122" s="44"/>
      <c r="J122" s="45"/>
    </row>
    <row r="123" ht="60">
      <c r="A123" s="36" t="s">
        <v>46</v>
      </c>
      <c r="B123" s="43"/>
      <c r="C123" s="44"/>
      <c r="D123" s="44"/>
      <c r="E123" s="38" t="s">
        <v>216</v>
      </c>
      <c r="F123" s="44"/>
      <c r="G123" s="44"/>
      <c r="H123" s="44"/>
      <c r="I123" s="44"/>
      <c r="J123" s="45"/>
    </row>
    <row r="124">
      <c r="A124" s="36" t="s">
        <v>39</v>
      </c>
      <c r="B124" s="36">
        <v>30</v>
      </c>
      <c r="C124" s="37" t="s">
        <v>220</v>
      </c>
      <c r="D124" s="36" t="s">
        <v>41</v>
      </c>
      <c r="E124" s="38" t="s">
        <v>221</v>
      </c>
      <c r="F124" s="39" t="s">
        <v>105</v>
      </c>
      <c r="G124" s="40">
        <v>2.25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 ht="30">
      <c r="A125" s="36" t="s">
        <v>44</v>
      </c>
      <c r="B125" s="43"/>
      <c r="C125" s="44"/>
      <c r="D125" s="44"/>
      <c r="E125" s="38" t="s">
        <v>222</v>
      </c>
      <c r="F125" s="44"/>
      <c r="G125" s="44"/>
      <c r="H125" s="44"/>
      <c r="I125" s="44"/>
      <c r="J125" s="45"/>
    </row>
    <row r="126">
      <c r="A126" s="36" t="s">
        <v>61</v>
      </c>
      <c r="B126" s="43"/>
      <c r="C126" s="44"/>
      <c r="D126" s="44"/>
      <c r="E126" s="46" t="s">
        <v>223</v>
      </c>
      <c r="F126" s="44"/>
      <c r="G126" s="44"/>
      <c r="H126" s="44"/>
      <c r="I126" s="44"/>
      <c r="J126" s="45"/>
    </row>
    <row r="127" ht="120">
      <c r="A127" s="36" t="s">
        <v>46</v>
      </c>
      <c r="B127" s="43"/>
      <c r="C127" s="44"/>
      <c r="D127" s="44"/>
      <c r="E127" s="38" t="s">
        <v>224</v>
      </c>
      <c r="F127" s="44"/>
      <c r="G127" s="44"/>
      <c r="H127" s="44"/>
      <c r="I127" s="44"/>
      <c r="J127" s="45"/>
    </row>
    <row r="128">
      <c r="A128" s="36" t="s">
        <v>39</v>
      </c>
      <c r="B128" s="36">
        <v>31</v>
      </c>
      <c r="C128" s="37" t="s">
        <v>225</v>
      </c>
      <c r="D128" s="36" t="s">
        <v>41</v>
      </c>
      <c r="E128" s="38" t="s">
        <v>226</v>
      </c>
      <c r="F128" s="39" t="s">
        <v>140</v>
      </c>
      <c r="G128" s="40">
        <v>631</v>
      </c>
      <c r="H128" s="41">
        <v>0</v>
      </c>
      <c r="I128" s="41">
        <f>ROUND(G128*H128,P4)</f>
        <v>0</v>
      </c>
      <c r="J128" s="36"/>
      <c r="O128" s="42">
        <f>I128*0.21</f>
        <v>0</v>
      </c>
      <c r="P128">
        <v>3</v>
      </c>
    </row>
    <row r="129">
      <c r="A129" s="36" t="s">
        <v>44</v>
      </c>
      <c r="B129" s="43"/>
      <c r="C129" s="44"/>
      <c r="D129" s="44"/>
      <c r="E129" s="38" t="s">
        <v>227</v>
      </c>
      <c r="F129" s="44"/>
      <c r="G129" s="44"/>
      <c r="H129" s="44"/>
      <c r="I129" s="44"/>
      <c r="J129" s="45"/>
    </row>
    <row r="130">
      <c r="A130" s="36" t="s">
        <v>61</v>
      </c>
      <c r="B130" s="43"/>
      <c r="C130" s="44"/>
      <c r="D130" s="44"/>
      <c r="E130" s="46" t="s">
        <v>228</v>
      </c>
      <c r="F130" s="44"/>
      <c r="G130" s="44"/>
      <c r="H130" s="44"/>
      <c r="I130" s="44"/>
      <c r="J130" s="45"/>
    </row>
    <row r="131" ht="75">
      <c r="A131" s="36" t="s">
        <v>46</v>
      </c>
      <c r="B131" s="43"/>
      <c r="C131" s="44"/>
      <c r="D131" s="44"/>
      <c r="E131" s="38" t="s">
        <v>229</v>
      </c>
      <c r="F131" s="44"/>
      <c r="G131" s="44"/>
      <c r="H131" s="44"/>
      <c r="I131" s="44"/>
      <c r="J131" s="45"/>
    </row>
    <row r="132">
      <c r="A132" s="36" t="s">
        <v>39</v>
      </c>
      <c r="B132" s="36">
        <v>32</v>
      </c>
      <c r="C132" s="37" t="s">
        <v>230</v>
      </c>
      <c r="D132" s="36" t="s">
        <v>41</v>
      </c>
      <c r="E132" s="38" t="s">
        <v>231</v>
      </c>
      <c r="F132" s="39" t="s">
        <v>140</v>
      </c>
      <c r="G132" s="40">
        <v>22.5</v>
      </c>
      <c r="H132" s="41">
        <v>0</v>
      </c>
      <c r="I132" s="41">
        <f>ROUND(G132*H132,P4)</f>
        <v>0</v>
      </c>
      <c r="J132" s="36"/>
      <c r="O132" s="42">
        <f>I132*0.21</f>
        <v>0</v>
      </c>
      <c r="P132">
        <v>3</v>
      </c>
    </row>
    <row r="133">
      <c r="A133" s="36" t="s">
        <v>44</v>
      </c>
      <c r="B133" s="43"/>
      <c r="C133" s="44"/>
      <c r="D133" s="44"/>
      <c r="E133" s="38" t="s">
        <v>232</v>
      </c>
      <c r="F133" s="44"/>
      <c r="G133" s="44"/>
      <c r="H133" s="44"/>
      <c r="I133" s="44"/>
      <c r="J133" s="45"/>
    </row>
    <row r="134">
      <c r="A134" s="36" t="s">
        <v>61</v>
      </c>
      <c r="B134" s="43"/>
      <c r="C134" s="44"/>
      <c r="D134" s="44"/>
      <c r="E134" s="46" t="s">
        <v>233</v>
      </c>
      <c r="F134" s="44"/>
      <c r="G134" s="44"/>
      <c r="H134" s="44"/>
      <c r="I134" s="44"/>
      <c r="J134" s="45"/>
    </row>
    <row r="135" ht="75">
      <c r="A135" s="36" t="s">
        <v>46</v>
      </c>
      <c r="B135" s="43"/>
      <c r="C135" s="44"/>
      <c r="D135" s="44"/>
      <c r="E135" s="38" t="s">
        <v>229</v>
      </c>
      <c r="F135" s="44"/>
      <c r="G135" s="44"/>
      <c r="H135" s="44"/>
      <c r="I135" s="44"/>
      <c r="J135" s="45"/>
    </row>
    <row r="136">
      <c r="A136" s="36" t="s">
        <v>39</v>
      </c>
      <c r="B136" s="36">
        <v>33</v>
      </c>
      <c r="C136" s="37" t="s">
        <v>234</v>
      </c>
      <c r="D136" s="36" t="s">
        <v>41</v>
      </c>
      <c r="E136" s="38" t="s">
        <v>235</v>
      </c>
      <c r="F136" s="39" t="s">
        <v>105</v>
      </c>
      <c r="G136" s="40">
        <v>26.140000000000001</v>
      </c>
      <c r="H136" s="41">
        <v>0</v>
      </c>
      <c r="I136" s="41">
        <f>ROUND(G136*H136,P4)</f>
        <v>0</v>
      </c>
      <c r="J136" s="36"/>
      <c r="O136" s="42">
        <f>I136*0.21</f>
        <v>0</v>
      </c>
      <c r="P136">
        <v>3</v>
      </c>
    </row>
    <row r="137">
      <c r="A137" s="36" t="s">
        <v>44</v>
      </c>
      <c r="B137" s="43"/>
      <c r="C137" s="44"/>
      <c r="D137" s="44"/>
      <c r="E137" s="38" t="s">
        <v>236</v>
      </c>
      <c r="F137" s="44"/>
      <c r="G137" s="44"/>
      <c r="H137" s="44"/>
      <c r="I137" s="44"/>
      <c r="J137" s="45"/>
    </row>
    <row r="138" ht="45">
      <c r="A138" s="36" t="s">
        <v>61</v>
      </c>
      <c r="B138" s="43"/>
      <c r="C138" s="44"/>
      <c r="D138" s="44"/>
      <c r="E138" s="46" t="s">
        <v>237</v>
      </c>
      <c r="F138" s="44"/>
      <c r="G138" s="44"/>
      <c r="H138" s="44"/>
      <c r="I138" s="44"/>
      <c r="J138" s="45"/>
    </row>
    <row r="139" ht="165">
      <c r="A139" s="36" t="s">
        <v>46</v>
      </c>
      <c r="B139" s="43"/>
      <c r="C139" s="44"/>
      <c r="D139" s="44"/>
      <c r="E139" s="38" t="s">
        <v>238</v>
      </c>
      <c r="F139" s="44"/>
      <c r="G139" s="44"/>
      <c r="H139" s="44"/>
      <c r="I139" s="44"/>
      <c r="J139" s="45"/>
    </row>
    <row r="140">
      <c r="A140" s="36" t="s">
        <v>39</v>
      </c>
      <c r="B140" s="36">
        <v>34</v>
      </c>
      <c r="C140" s="37" t="s">
        <v>239</v>
      </c>
      <c r="D140" s="36" t="s">
        <v>41</v>
      </c>
      <c r="E140" s="38" t="s">
        <v>240</v>
      </c>
      <c r="F140" s="39" t="s">
        <v>105</v>
      </c>
      <c r="G140" s="40">
        <v>45.494999999999997</v>
      </c>
      <c r="H140" s="41">
        <v>0</v>
      </c>
      <c r="I140" s="41">
        <f>ROUND(G140*H140,P4)</f>
        <v>0</v>
      </c>
      <c r="J140" s="36"/>
      <c r="O140" s="42">
        <f>I140*0.21</f>
        <v>0</v>
      </c>
      <c r="P140">
        <v>3</v>
      </c>
    </row>
    <row r="141">
      <c r="A141" s="36" t="s">
        <v>44</v>
      </c>
      <c r="B141" s="43"/>
      <c r="C141" s="44"/>
      <c r="D141" s="44"/>
      <c r="E141" s="38" t="s">
        <v>241</v>
      </c>
      <c r="F141" s="44"/>
      <c r="G141" s="44"/>
      <c r="H141" s="44"/>
      <c r="I141" s="44"/>
      <c r="J141" s="45"/>
    </row>
    <row r="142">
      <c r="A142" s="36" t="s">
        <v>61</v>
      </c>
      <c r="B142" s="43"/>
      <c r="C142" s="44"/>
      <c r="D142" s="44"/>
      <c r="E142" s="46" t="s">
        <v>242</v>
      </c>
      <c r="F142" s="44"/>
      <c r="G142" s="44"/>
      <c r="H142" s="44"/>
      <c r="I142" s="44"/>
      <c r="J142" s="45"/>
    </row>
    <row r="143" ht="165">
      <c r="A143" s="36" t="s">
        <v>46</v>
      </c>
      <c r="B143" s="43"/>
      <c r="C143" s="44"/>
      <c r="D143" s="44"/>
      <c r="E143" s="38" t="s">
        <v>238</v>
      </c>
      <c r="F143" s="44"/>
      <c r="G143" s="44"/>
      <c r="H143" s="44"/>
      <c r="I143" s="44"/>
      <c r="J143" s="45"/>
    </row>
    <row r="144">
      <c r="A144" s="36" t="s">
        <v>39</v>
      </c>
      <c r="B144" s="36">
        <v>35</v>
      </c>
      <c r="C144" s="37" t="s">
        <v>243</v>
      </c>
      <c r="D144" s="36" t="s">
        <v>41</v>
      </c>
      <c r="E144" s="38" t="s">
        <v>244</v>
      </c>
      <c r="F144" s="39" t="s">
        <v>140</v>
      </c>
      <c r="G144" s="40">
        <v>23.600000000000001</v>
      </c>
      <c r="H144" s="41">
        <v>0</v>
      </c>
      <c r="I144" s="41">
        <f>ROUND(G144*H144,P4)</f>
        <v>0</v>
      </c>
      <c r="J144" s="36"/>
      <c r="O144" s="42">
        <f>I144*0.21</f>
        <v>0</v>
      </c>
      <c r="P144">
        <v>3</v>
      </c>
    </row>
    <row r="145" ht="45">
      <c r="A145" s="36" t="s">
        <v>44</v>
      </c>
      <c r="B145" s="43"/>
      <c r="C145" s="44"/>
      <c r="D145" s="44"/>
      <c r="E145" s="38" t="s">
        <v>245</v>
      </c>
      <c r="F145" s="44"/>
      <c r="G145" s="44"/>
      <c r="H145" s="44"/>
      <c r="I145" s="44"/>
      <c r="J145" s="45"/>
    </row>
    <row r="146">
      <c r="A146" s="36" t="s">
        <v>61</v>
      </c>
      <c r="B146" s="43"/>
      <c r="C146" s="44"/>
      <c r="D146" s="44"/>
      <c r="E146" s="46" t="s">
        <v>246</v>
      </c>
      <c r="F146" s="44"/>
      <c r="G146" s="44"/>
      <c r="H146" s="44"/>
      <c r="I146" s="44"/>
      <c r="J146" s="45"/>
    </row>
    <row r="147" ht="195">
      <c r="A147" s="36" t="s">
        <v>46</v>
      </c>
      <c r="B147" s="43"/>
      <c r="C147" s="44"/>
      <c r="D147" s="44"/>
      <c r="E147" s="38" t="s">
        <v>247</v>
      </c>
      <c r="F147" s="44"/>
      <c r="G147" s="44"/>
      <c r="H147" s="44"/>
      <c r="I147" s="44"/>
      <c r="J147" s="45"/>
    </row>
    <row r="148">
      <c r="A148" s="36" t="s">
        <v>39</v>
      </c>
      <c r="B148" s="36">
        <v>36</v>
      </c>
      <c r="C148" s="37" t="s">
        <v>248</v>
      </c>
      <c r="D148" s="36" t="s">
        <v>41</v>
      </c>
      <c r="E148" s="38" t="s">
        <v>249</v>
      </c>
      <c r="F148" s="39" t="s">
        <v>140</v>
      </c>
      <c r="G148" s="40">
        <v>26.5</v>
      </c>
      <c r="H148" s="41">
        <v>0</v>
      </c>
      <c r="I148" s="41">
        <f>ROUND(G148*H148,P4)</f>
        <v>0</v>
      </c>
      <c r="J148" s="36"/>
      <c r="O148" s="42">
        <f>I148*0.21</f>
        <v>0</v>
      </c>
      <c r="P148">
        <v>3</v>
      </c>
    </row>
    <row r="149" ht="45">
      <c r="A149" s="36" t="s">
        <v>44</v>
      </c>
      <c r="B149" s="43"/>
      <c r="C149" s="44"/>
      <c r="D149" s="44"/>
      <c r="E149" s="38" t="s">
        <v>250</v>
      </c>
      <c r="F149" s="44"/>
      <c r="G149" s="44"/>
      <c r="H149" s="44"/>
      <c r="I149" s="44"/>
      <c r="J149" s="45"/>
    </row>
    <row r="150" ht="45">
      <c r="A150" s="36" t="s">
        <v>61</v>
      </c>
      <c r="B150" s="43"/>
      <c r="C150" s="44"/>
      <c r="D150" s="44"/>
      <c r="E150" s="46" t="s">
        <v>251</v>
      </c>
      <c r="F150" s="44"/>
      <c r="G150" s="44"/>
      <c r="H150" s="44"/>
      <c r="I150" s="44"/>
      <c r="J150" s="45"/>
    </row>
    <row r="151" ht="135">
      <c r="A151" s="36" t="s">
        <v>46</v>
      </c>
      <c r="B151" s="43"/>
      <c r="C151" s="44"/>
      <c r="D151" s="44"/>
      <c r="E151" s="38" t="s">
        <v>252</v>
      </c>
      <c r="F151" s="44"/>
      <c r="G151" s="44"/>
      <c r="H151" s="44"/>
      <c r="I151" s="44"/>
      <c r="J151" s="45"/>
    </row>
    <row r="152">
      <c r="A152" s="36" t="s">
        <v>39</v>
      </c>
      <c r="B152" s="36">
        <v>37</v>
      </c>
      <c r="C152" s="37" t="s">
        <v>253</v>
      </c>
      <c r="D152" s="36" t="s">
        <v>41</v>
      </c>
      <c r="E152" s="38" t="s">
        <v>254</v>
      </c>
      <c r="F152" s="39" t="s">
        <v>140</v>
      </c>
      <c r="G152" s="40">
        <v>25</v>
      </c>
      <c r="H152" s="41">
        <v>0</v>
      </c>
      <c r="I152" s="41">
        <f>ROUND(G152*H152,P4)</f>
        <v>0</v>
      </c>
      <c r="J152" s="36"/>
      <c r="O152" s="42">
        <f>I152*0.21</f>
        <v>0</v>
      </c>
      <c r="P152">
        <v>3</v>
      </c>
    </row>
    <row r="153">
      <c r="A153" s="36" t="s">
        <v>44</v>
      </c>
      <c r="B153" s="43"/>
      <c r="C153" s="44"/>
      <c r="D153" s="44"/>
      <c r="E153" s="38" t="s">
        <v>255</v>
      </c>
      <c r="F153" s="44"/>
      <c r="G153" s="44"/>
      <c r="H153" s="44"/>
      <c r="I153" s="44"/>
      <c r="J153" s="45"/>
    </row>
    <row r="154">
      <c r="A154" s="36" t="s">
        <v>61</v>
      </c>
      <c r="B154" s="43"/>
      <c r="C154" s="44"/>
      <c r="D154" s="44"/>
      <c r="E154" s="46" t="s">
        <v>256</v>
      </c>
      <c r="F154" s="44"/>
      <c r="G154" s="44"/>
      <c r="H154" s="44"/>
      <c r="I154" s="44"/>
      <c r="J154" s="45"/>
    </row>
    <row r="155" ht="135">
      <c r="A155" s="36" t="s">
        <v>46</v>
      </c>
      <c r="B155" s="43"/>
      <c r="C155" s="44"/>
      <c r="D155" s="44"/>
      <c r="E155" s="38" t="s">
        <v>252</v>
      </c>
      <c r="F155" s="44"/>
      <c r="G155" s="44"/>
      <c r="H155" s="44"/>
      <c r="I155" s="44"/>
      <c r="J155" s="45"/>
    </row>
    <row r="156">
      <c r="A156" s="36" t="s">
        <v>39</v>
      </c>
      <c r="B156" s="36">
        <v>38</v>
      </c>
      <c r="C156" s="37" t="s">
        <v>257</v>
      </c>
      <c r="D156" s="36" t="s">
        <v>41</v>
      </c>
      <c r="E156" s="38" t="s">
        <v>258</v>
      </c>
      <c r="F156" s="39" t="s">
        <v>123</v>
      </c>
      <c r="G156" s="40">
        <v>114.5</v>
      </c>
      <c r="H156" s="41">
        <v>0</v>
      </c>
      <c r="I156" s="41">
        <f>ROUND(G156*H156,P4)</f>
        <v>0</v>
      </c>
      <c r="J156" s="36"/>
      <c r="O156" s="42">
        <f>I156*0.21</f>
        <v>0</v>
      </c>
      <c r="P156">
        <v>3</v>
      </c>
    </row>
    <row r="157">
      <c r="A157" s="36" t="s">
        <v>44</v>
      </c>
      <c r="B157" s="43"/>
      <c r="C157" s="44"/>
      <c r="D157" s="44"/>
      <c r="E157" s="38" t="s">
        <v>259</v>
      </c>
      <c r="F157" s="44"/>
      <c r="G157" s="44"/>
      <c r="H157" s="44"/>
      <c r="I157" s="44"/>
      <c r="J157" s="45"/>
    </row>
    <row r="158" ht="45">
      <c r="A158" s="36" t="s">
        <v>61</v>
      </c>
      <c r="B158" s="43"/>
      <c r="C158" s="44"/>
      <c r="D158" s="44"/>
      <c r="E158" s="46" t="s">
        <v>260</v>
      </c>
      <c r="F158" s="44"/>
      <c r="G158" s="44"/>
      <c r="H158" s="44"/>
      <c r="I158" s="44"/>
      <c r="J158" s="45"/>
    </row>
    <row r="159" ht="45">
      <c r="A159" s="36" t="s">
        <v>46</v>
      </c>
      <c r="B159" s="43"/>
      <c r="C159" s="44"/>
      <c r="D159" s="44"/>
      <c r="E159" s="38" t="s">
        <v>261</v>
      </c>
      <c r="F159" s="44"/>
      <c r="G159" s="44"/>
      <c r="H159" s="44"/>
      <c r="I159" s="44"/>
      <c r="J159" s="45"/>
    </row>
    <row r="160">
      <c r="A160" s="30" t="s">
        <v>36</v>
      </c>
      <c r="B160" s="31"/>
      <c r="C160" s="32" t="s">
        <v>262</v>
      </c>
      <c r="D160" s="33"/>
      <c r="E160" s="30" t="s">
        <v>263</v>
      </c>
      <c r="F160" s="33"/>
      <c r="G160" s="33"/>
      <c r="H160" s="33"/>
      <c r="I160" s="34">
        <f>SUMIFS(I161:I167,A161:A167,"P")</f>
        <v>0</v>
      </c>
      <c r="J160" s="35"/>
    </row>
    <row r="161">
      <c r="A161" s="36" t="s">
        <v>39</v>
      </c>
      <c r="B161" s="36">
        <v>39</v>
      </c>
      <c r="C161" s="37" t="s">
        <v>264</v>
      </c>
      <c r="D161" s="36" t="s">
        <v>41</v>
      </c>
      <c r="E161" s="38" t="s">
        <v>265</v>
      </c>
      <c r="F161" s="39" t="s">
        <v>75</v>
      </c>
      <c r="G161" s="40">
        <v>2</v>
      </c>
      <c r="H161" s="41">
        <v>0</v>
      </c>
      <c r="I161" s="41">
        <f>ROUND(G161*H161,P4)</f>
        <v>0</v>
      </c>
      <c r="J161" s="36"/>
      <c r="O161" s="42">
        <f>I161*0.21</f>
        <v>0</v>
      </c>
      <c r="P161">
        <v>3</v>
      </c>
    </row>
    <row r="162">
      <c r="A162" s="36" t="s">
        <v>44</v>
      </c>
      <c r="B162" s="43"/>
      <c r="C162" s="44"/>
      <c r="D162" s="44"/>
      <c r="E162" s="47" t="s">
        <v>41</v>
      </c>
      <c r="F162" s="44"/>
      <c r="G162" s="44"/>
      <c r="H162" s="44"/>
      <c r="I162" s="44"/>
      <c r="J162" s="45"/>
    </row>
    <row r="163" ht="45">
      <c r="A163" s="36" t="s">
        <v>46</v>
      </c>
      <c r="B163" s="43"/>
      <c r="C163" s="44"/>
      <c r="D163" s="44"/>
      <c r="E163" s="38" t="s">
        <v>266</v>
      </c>
      <c r="F163" s="44"/>
      <c r="G163" s="44"/>
      <c r="H163" s="44"/>
      <c r="I163" s="44"/>
      <c r="J163" s="45"/>
    </row>
    <row r="164">
      <c r="A164" s="36" t="s">
        <v>39</v>
      </c>
      <c r="B164" s="36">
        <v>40</v>
      </c>
      <c r="C164" s="37" t="s">
        <v>267</v>
      </c>
      <c r="D164" s="36" t="s">
        <v>41</v>
      </c>
      <c r="E164" s="38" t="s">
        <v>268</v>
      </c>
      <c r="F164" s="39" t="s">
        <v>105</v>
      </c>
      <c r="G164" s="40">
        <v>0.028000000000000001</v>
      </c>
      <c r="H164" s="41">
        <v>0</v>
      </c>
      <c r="I164" s="41">
        <f>ROUND(G164*H164,P4)</f>
        <v>0</v>
      </c>
      <c r="J164" s="36"/>
      <c r="O164" s="42">
        <f>I164*0.21</f>
        <v>0</v>
      </c>
      <c r="P164">
        <v>3</v>
      </c>
    </row>
    <row r="165">
      <c r="A165" s="36" t="s">
        <v>44</v>
      </c>
      <c r="B165" s="43"/>
      <c r="C165" s="44"/>
      <c r="D165" s="44"/>
      <c r="E165" s="38" t="s">
        <v>269</v>
      </c>
      <c r="F165" s="44"/>
      <c r="G165" s="44"/>
      <c r="H165" s="44"/>
      <c r="I165" s="44"/>
      <c r="J165" s="45"/>
    </row>
    <row r="166">
      <c r="A166" s="36" t="s">
        <v>61</v>
      </c>
      <c r="B166" s="43"/>
      <c r="C166" s="44"/>
      <c r="D166" s="44"/>
      <c r="E166" s="46" t="s">
        <v>270</v>
      </c>
      <c r="F166" s="44"/>
      <c r="G166" s="44"/>
      <c r="H166" s="44"/>
      <c r="I166" s="44"/>
      <c r="J166" s="45"/>
    </row>
    <row r="167" ht="409.5">
      <c r="A167" s="36" t="s">
        <v>46</v>
      </c>
      <c r="B167" s="43"/>
      <c r="C167" s="44"/>
      <c r="D167" s="44"/>
      <c r="E167" s="38" t="s">
        <v>200</v>
      </c>
      <c r="F167" s="44"/>
      <c r="G167" s="44"/>
      <c r="H167" s="44"/>
      <c r="I167" s="44"/>
      <c r="J167" s="45"/>
    </row>
    <row r="168">
      <c r="A168" s="30" t="s">
        <v>36</v>
      </c>
      <c r="B168" s="31"/>
      <c r="C168" s="32" t="s">
        <v>271</v>
      </c>
      <c r="D168" s="33"/>
      <c r="E168" s="30" t="s">
        <v>272</v>
      </c>
      <c r="F168" s="33"/>
      <c r="G168" s="33"/>
      <c r="H168" s="33"/>
      <c r="I168" s="34">
        <f>SUMIFS(I169:I215,A169:A215,"P")</f>
        <v>0</v>
      </c>
      <c r="J168" s="35"/>
    </row>
    <row r="169" ht="30">
      <c r="A169" s="36" t="s">
        <v>39</v>
      </c>
      <c r="B169" s="36">
        <v>41</v>
      </c>
      <c r="C169" s="37" t="s">
        <v>273</v>
      </c>
      <c r="D169" s="36" t="s">
        <v>41</v>
      </c>
      <c r="E169" s="38" t="s">
        <v>274</v>
      </c>
      <c r="F169" s="39" t="s">
        <v>75</v>
      </c>
      <c r="G169" s="40">
        <v>4</v>
      </c>
      <c r="H169" s="41">
        <v>0</v>
      </c>
      <c r="I169" s="41">
        <f>ROUND(G169*H169,P4)</f>
        <v>0</v>
      </c>
      <c r="J169" s="36"/>
      <c r="O169" s="42">
        <f>I169*0.21</f>
        <v>0</v>
      </c>
      <c r="P169">
        <v>3</v>
      </c>
    </row>
    <row r="170" ht="30">
      <c r="A170" s="36" t="s">
        <v>44</v>
      </c>
      <c r="B170" s="43"/>
      <c r="C170" s="44"/>
      <c r="D170" s="44"/>
      <c r="E170" s="38" t="s">
        <v>275</v>
      </c>
      <c r="F170" s="44"/>
      <c r="G170" s="44"/>
      <c r="H170" s="44"/>
      <c r="I170" s="44"/>
      <c r="J170" s="45"/>
    </row>
    <row r="171">
      <c r="A171" s="36" t="s">
        <v>61</v>
      </c>
      <c r="B171" s="43"/>
      <c r="C171" s="44"/>
      <c r="D171" s="44"/>
      <c r="E171" s="46" t="s">
        <v>276</v>
      </c>
      <c r="F171" s="44"/>
      <c r="G171" s="44"/>
      <c r="H171" s="44"/>
      <c r="I171" s="44"/>
      <c r="J171" s="45"/>
    </row>
    <row r="172" ht="30">
      <c r="A172" s="36" t="s">
        <v>46</v>
      </c>
      <c r="B172" s="43"/>
      <c r="C172" s="44"/>
      <c r="D172" s="44"/>
      <c r="E172" s="38" t="s">
        <v>277</v>
      </c>
      <c r="F172" s="44"/>
      <c r="G172" s="44"/>
      <c r="H172" s="44"/>
      <c r="I172" s="44"/>
      <c r="J172" s="45"/>
    </row>
    <row r="173" ht="30">
      <c r="A173" s="36" t="s">
        <v>39</v>
      </c>
      <c r="B173" s="36">
        <v>42</v>
      </c>
      <c r="C173" s="37" t="s">
        <v>278</v>
      </c>
      <c r="D173" s="36" t="s">
        <v>41</v>
      </c>
      <c r="E173" s="38" t="s">
        <v>279</v>
      </c>
      <c r="F173" s="39" t="s">
        <v>75</v>
      </c>
      <c r="G173" s="40">
        <v>4</v>
      </c>
      <c r="H173" s="41">
        <v>0</v>
      </c>
      <c r="I173" s="41">
        <f>ROUND(G173*H173,P4)</f>
        <v>0</v>
      </c>
      <c r="J173" s="36"/>
      <c r="O173" s="42">
        <f>I173*0.21</f>
        <v>0</v>
      </c>
      <c r="P173">
        <v>3</v>
      </c>
    </row>
    <row r="174" ht="30">
      <c r="A174" s="36" t="s">
        <v>44</v>
      </c>
      <c r="B174" s="43"/>
      <c r="C174" s="44"/>
      <c r="D174" s="44"/>
      <c r="E174" s="38" t="s">
        <v>280</v>
      </c>
      <c r="F174" s="44"/>
      <c r="G174" s="44"/>
      <c r="H174" s="44"/>
      <c r="I174" s="44"/>
      <c r="J174" s="45"/>
    </row>
    <row r="175">
      <c r="A175" s="36" t="s">
        <v>61</v>
      </c>
      <c r="B175" s="43"/>
      <c r="C175" s="44"/>
      <c r="D175" s="44"/>
      <c r="E175" s="46" t="s">
        <v>276</v>
      </c>
      <c r="F175" s="44"/>
      <c r="G175" s="44"/>
      <c r="H175" s="44"/>
      <c r="I175" s="44"/>
      <c r="J175" s="45"/>
    </row>
    <row r="176" ht="30">
      <c r="A176" s="36" t="s">
        <v>46</v>
      </c>
      <c r="B176" s="43"/>
      <c r="C176" s="44"/>
      <c r="D176" s="44"/>
      <c r="E176" s="38" t="s">
        <v>281</v>
      </c>
      <c r="F176" s="44"/>
      <c r="G176" s="44"/>
      <c r="H176" s="44"/>
      <c r="I176" s="44"/>
      <c r="J176" s="45"/>
    </row>
    <row r="177" ht="30">
      <c r="A177" s="36" t="s">
        <v>39</v>
      </c>
      <c r="B177" s="36">
        <v>43</v>
      </c>
      <c r="C177" s="37" t="s">
        <v>282</v>
      </c>
      <c r="D177" s="36" t="s">
        <v>41</v>
      </c>
      <c r="E177" s="38" t="s">
        <v>283</v>
      </c>
      <c r="F177" s="39" t="s">
        <v>75</v>
      </c>
      <c r="G177" s="40">
        <v>3</v>
      </c>
      <c r="H177" s="41">
        <v>0</v>
      </c>
      <c r="I177" s="41">
        <f>ROUND(G177*H177,P4)</f>
        <v>0</v>
      </c>
      <c r="J177" s="36"/>
      <c r="O177" s="42">
        <f>I177*0.21</f>
        <v>0</v>
      </c>
      <c r="P177">
        <v>3</v>
      </c>
    </row>
    <row r="178">
      <c r="A178" s="36" t="s">
        <v>44</v>
      </c>
      <c r="B178" s="43"/>
      <c r="C178" s="44"/>
      <c r="D178" s="44"/>
      <c r="E178" s="47" t="s">
        <v>41</v>
      </c>
      <c r="F178" s="44"/>
      <c r="G178" s="44"/>
      <c r="H178" s="44"/>
      <c r="I178" s="44"/>
      <c r="J178" s="45"/>
    </row>
    <row r="179">
      <c r="A179" s="36" t="s">
        <v>61</v>
      </c>
      <c r="B179" s="43"/>
      <c r="C179" s="44"/>
      <c r="D179" s="44"/>
      <c r="E179" s="46" t="s">
        <v>284</v>
      </c>
      <c r="F179" s="44"/>
      <c r="G179" s="44"/>
      <c r="H179" s="44"/>
      <c r="I179" s="44"/>
      <c r="J179" s="45"/>
    </row>
    <row r="180" ht="45">
      <c r="A180" s="36" t="s">
        <v>46</v>
      </c>
      <c r="B180" s="43"/>
      <c r="C180" s="44"/>
      <c r="D180" s="44"/>
      <c r="E180" s="38" t="s">
        <v>285</v>
      </c>
      <c r="F180" s="44"/>
      <c r="G180" s="44"/>
      <c r="H180" s="44"/>
      <c r="I180" s="44"/>
      <c r="J180" s="45"/>
    </row>
    <row r="181">
      <c r="A181" s="36" t="s">
        <v>39</v>
      </c>
      <c r="B181" s="36">
        <v>44</v>
      </c>
      <c r="C181" s="37" t="s">
        <v>286</v>
      </c>
      <c r="D181" s="36" t="s">
        <v>41</v>
      </c>
      <c r="E181" s="38" t="s">
        <v>287</v>
      </c>
      <c r="F181" s="39" t="s">
        <v>75</v>
      </c>
      <c r="G181" s="40">
        <v>3</v>
      </c>
      <c r="H181" s="41">
        <v>0</v>
      </c>
      <c r="I181" s="41">
        <f>ROUND(G181*H181,P4)</f>
        <v>0</v>
      </c>
      <c r="J181" s="36"/>
      <c r="O181" s="42">
        <f>I181*0.21</f>
        <v>0</v>
      </c>
      <c r="P181">
        <v>3</v>
      </c>
    </row>
    <row r="182" ht="45">
      <c r="A182" s="36" t="s">
        <v>44</v>
      </c>
      <c r="B182" s="43"/>
      <c r="C182" s="44"/>
      <c r="D182" s="44"/>
      <c r="E182" s="38" t="s">
        <v>288</v>
      </c>
      <c r="F182" s="44"/>
      <c r="G182" s="44"/>
      <c r="H182" s="44"/>
      <c r="I182" s="44"/>
      <c r="J182" s="45"/>
    </row>
    <row r="183">
      <c r="A183" s="36" t="s">
        <v>61</v>
      </c>
      <c r="B183" s="43"/>
      <c r="C183" s="44"/>
      <c r="D183" s="44"/>
      <c r="E183" s="46" t="s">
        <v>284</v>
      </c>
      <c r="F183" s="44"/>
      <c r="G183" s="44"/>
      <c r="H183" s="44"/>
      <c r="I183" s="44"/>
      <c r="J183" s="45"/>
    </row>
    <row r="184" ht="30">
      <c r="A184" s="36" t="s">
        <v>46</v>
      </c>
      <c r="B184" s="43"/>
      <c r="C184" s="44"/>
      <c r="D184" s="44"/>
      <c r="E184" s="38" t="s">
        <v>281</v>
      </c>
      <c r="F184" s="44"/>
      <c r="G184" s="44"/>
      <c r="H184" s="44"/>
      <c r="I184" s="44"/>
      <c r="J184" s="45"/>
    </row>
    <row r="185" ht="30">
      <c r="A185" s="36" t="s">
        <v>39</v>
      </c>
      <c r="B185" s="36">
        <v>45</v>
      </c>
      <c r="C185" s="37" t="s">
        <v>289</v>
      </c>
      <c r="D185" s="36" t="s">
        <v>41</v>
      </c>
      <c r="E185" s="38" t="s">
        <v>290</v>
      </c>
      <c r="F185" s="39" t="s">
        <v>140</v>
      </c>
      <c r="G185" s="40">
        <v>2.5630000000000002</v>
      </c>
      <c r="H185" s="41">
        <v>0</v>
      </c>
      <c r="I185" s="41">
        <f>ROUND(G185*H185,P4)</f>
        <v>0</v>
      </c>
      <c r="J185" s="36"/>
      <c r="O185" s="42">
        <f>I185*0.21</f>
        <v>0</v>
      </c>
      <c r="P185">
        <v>3</v>
      </c>
    </row>
    <row r="186">
      <c r="A186" s="36" t="s">
        <v>44</v>
      </c>
      <c r="B186" s="43"/>
      <c r="C186" s="44"/>
      <c r="D186" s="44"/>
      <c r="E186" s="38" t="s">
        <v>291</v>
      </c>
      <c r="F186" s="44"/>
      <c r="G186" s="44"/>
      <c r="H186" s="44"/>
      <c r="I186" s="44"/>
      <c r="J186" s="45"/>
    </row>
    <row r="187" ht="30">
      <c r="A187" s="36" t="s">
        <v>61</v>
      </c>
      <c r="B187" s="43"/>
      <c r="C187" s="44"/>
      <c r="D187" s="44"/>
      <c r="E187" s="46" t="s">
        <v>292</v>
      </c>
      <c r="F187" s="44"/>
      <c r="G187" s="44"/>
      <c r="H187" s="44"/>
      <c r="I187" s="44"/>
      <c r="J187" s="45"/>
    </row>
    <row r="188" ht="60">
      <c r="A188" s="36" t="s">
        <v>46</v>
      </c>
      <c r="B188" s="43"/>
      <c r="C188" s="44"/>
      <c r="D188" s="44"/>
      <c r="E188" s="38" t="s">
        <v>293</v>
      </c>
      <c r="F188" s="44"/>
      <c r="G188" s="44"/>
      <c r="H188" s="44"/>
      <c r="I188" s="44"/>
      <c r="J188" s="45"/>
    </row>
    <row r="189" ht="30">
      <c r="A189" s="36" t="s">
        <v>39</v>
      </c>
      <c r="B189" s="36">
        <v>46</v>
      </c>
      <c r="C189" s="37" t="s">
        <v>294</v>
      </c>
      <c r="D189" s="36" t="s">
        <v>41</v>
      </c>
      <c r="E189" s="38" t="s">
        <v>295</v>
      </c>
      <c r="F189" s="39" t="s">
        <v>140</v>
      </c>
      <c r="G189" s="40">
        <v>2.5630000000000002</v>
      </c>
      <c r="H189" s="41">
        <v>0</v>
      </c>
      <c r="I189" s="41">
        <f>ROUND(G189*H189,P4)</f>
        <v>0</v>
      </c>
      <c r="J189" s="36"/>
      <c r="O189" s="42">
        <f>I189*0.21</f>
        <v>0</v>
      </c>
      <c r="P189">
        <v>3</v>
      </c>
    </row>
    <row r="190">
      <c r="A190" s="36" t="s">
        <v>44</v>
      </c>
      <c r="B190" s="43"/>
      <c r="C190" s="44"/>
      <c r="D190" s="44"/>
      <c r="E190" s="38" t="s">
        <v>296</v>
      </c>
      <c r="F190" s="44"/>
      <c r="G190" s="44"/>
      <c r="H190" s="44"/>
      <c r="I190" s="44"/>
      <c r="J190" s="45"/>
    </row>
    <row r="191" ht="30">
      <c r="A191" s="36" t="s">
        <v>61</v>
      </c>
      <c r="B191" s="43"/>
      <c r="C191" s="44"/>
      <c r="D191" s="44"/>
      <c r="E191" s="46" t="s">
        <v>292</v>
      </c>
      <c r="F191" s="44"/>
      <c r="G191" s="44"/>
      <c r="H191" s="44"/>
      <c r="I191" s="44"/>
      <c r="J191" s="45"/>
    </row>
    <row r="192" ht="60">
      <c r="A192" s="36" t="s">
        <v>46</v>
      </c>
      <c r="B192" s="43"/>
      <c r="C192" s="44"/>
      <c r="D192" s="44"/>
      <c r="E192" s="38" t="s">
        <v>293</v>
      </c>
      <c r="F192" s="44"/>
      <c r="G192" s="44"/>
      <c r="H192" s="44"/>
      <c r="I192" s="44"/>
      <c r="J192" s="45"/>
    </row>
    <row r="193" ht="30">
      <c r="A193" s="36" t="s">
        <v>39</v>
      </c>
      <c r="B193" s="36">
        <v>47</v>
      </c>
      <c r="C193" s="37" t="s">
        <v>297</v>
      </c>
      <c r="D193" s="36" t="s">
        <v>41</v>
      </c>
      <c r="E193" s="38" t="s">
        <v>298</v>
      </c>
      <c r="F193" s="39" t="s">
        <v>123</v>
      </c>
      <c r="G193" s="40">
        <v>2</v>
      </c>
      <c r="H193" s="41">
        <v>0</v>
      </c>
      <c r="I193" s="41">
        <f>ROUND(G193*H193,P4)</f>
        <v>0</v>
      </c>
      <c r="J193" s="36"/>
      <c r="O193" s="42">
        <f>I193*0.21</f>
        <v>0</v>
      </c>
      <c r="P193">
        <v>3</v>
      </c>
    </row>
    <row r="194">
      <c r="A194" s="36" t="s">
        <v>44</v>
      </c>
      <c r="B194" s="43"/>
      <c r="C194" s="44"/>
      <c r="D194" s="44"/>
      <c r="E194" s="38" t="s">
        <v>299</v>
      </c>
      <c r="F194" s="44"/>
      <c r="G194" s="44"/>
      <c r="H194" s="44"/>
      <c r="I194" s="44"/>
      <c r="J194" s="45"/>
    </row>
    <row r="195">
      <c r="A195" s="36" t="s">
        <v>61</v>
      </c>
      <c r="B195" s="43"/>
      <c r="C195" s="44"/>
      <c r="D195" s="44"/>
      <c r="E195" s="46" t="s">
        <v>300</v>
      </c>
      <c r="F195" s="44"/>
      <c r="G195" s="44"/>
      <c r="H195" s="44"/>
      <c r="I195" s="44"/>
      <c r="J195" s="45"/>
    </row>
    <row r="196" ht="60">
      <c r="A196" s="36" t="s">
        <v>46</v>
      </c>
      <c r="B196" s="43"/>
      <c r="C196" s="44"/>
      <c r="D196" s="44"/>
      <c r="E196" s="38" t="s">
        <v>301</v>
      </c>
      <c r="F196" s="44"/>
      <c r="G196" s="44"/>
      <c r="H196" s="44"/>
      <c r="I196" s="44"/>
      <c r="J196" s="45"/>
    </row>
    <row r="197" ht="30">
      <c r="A197" s="36" t="s">
        <v>39</v>
      </c>
      <c r="B197" s="36">
        <v>48</v>
      </c>
      <c r="C197" s="37" t="s">
        <v>302</v>
      </c>
      <c r="D197" s="36" t="s">
        <v>41</v>
      </c>
      <c r="E197" s="38" t="s">
        <v>303</v>
      </c>
      <c r="F197" s="39" t="s">
        <v>123</v>
      </c>
      <c r="G197" s="40">
        <v>78.5</v>
      </c>
      <c r="H197" s="41">
        <v>0</v>
      </c>
      <c r="I197" s="41">
        <f>ROUND(G197*H197,P4)</f>
        <v>0</v>
      </c>
      <c r="J197" s="36"/>
      <c r="O197" s="42">
        <f>I197*0.21</f>
        <v>0</v>
      </c>
      <c r="P197">
        <v>3</v>
      </c>
    </row>
    <row r="198" ht="30">
      <c r="A198" s="36" t="s">
        <v>44</v>
      </c>
      <c r="B198" s="43"/>
      <c r="C198" s="44"/>
      <c r="D198" s="44"/>
      <c r="E198" s="38" t="s">
        <v>304</v>
      </c>
      <c r="F198" s="44"/>
      <c r="G198" s="44"/>
      <c r="H198" s="44"/>
      <c r="I198" s="44"/>
      <c r="J198" s="45"/>
    </row>
    <row r="199" ht="45">
      <c r="A199" s="36" t="s">
        <v>61</v>
      </c>
      <c r="B199" s="43"/>
      <c r="C199" s="44"/>
      <c r="D199" s="44"/>
      <c r="E199" s="46" t="s">
        <v>305</v>
      </c>
      <c r="F199" s="44"/>
      <c r="G199" s="44"/>
      <c r="H199" s="44"/>
      <c r="I199" s="44"/>
      <c r="J199" s="45"/>
    </row>
    <row r="200" ht="60">
      <c r="A200" s="36" t="s">
        <v>46</v>
      </c>
      <c r="B200" s="43"/>
      <c r="C200" s="44"/>
      <c r="D200" s="44"/>
      <c r="E200" s="38" t="s">
        <v>301</v>
      </c>
      <c r="F200" s="44"/>
      <c r="G200" s="44"/>
      <c r="H200" s="44"/>
      <c r="I200" s="44"/>
      <c r="J200" s="45"/>
    </row>
    <row r="201">
      <c r="A201" s="36" t="s">
        <v>39</v>
      </c>
      <c r="B201" s="36">
        <v>49</v>
      </c>
      <c r="C201" s="37" t="s">
        <v>306</v>
      </c>
      <c r="D201" s="36" t="s">
        <v>41</v>
      </c>
      <c r="E201" s="38" t="s">
        <v>307</v>
      </c>
      <c r="F201" s="39" t="s">
        <v>123</v>
      </c>
      <c r="G201" s="40">
        <v>46</v>
      </c>
      <c r="H201" s="41">
        <v>0</v>
      </c>
      <c r="I201" s="41">
        <f>ROUND(G201*H201,P4)</f>
        <v>0</v>
      </c>
      <c r="J201" s="36"/>
      <c r="O201" s="42">
        <f>I201*0.21</f>
        <v>0</v>
      </c>
      <c r="P201">
        <v>3</v>
      </c>
    </row>
    <row r="202">
      <c r="A202" s="36" t="s">
        <v>44</v>
      </c>
      <c r="B202" s="43"/>
      <c r="C202" s="44"/>
      <c r="D202" s="44"/>
      <c r="E202" s="38" t="s">
        <v>308</v>
      </c>
      <c r="F202" s="44"/>
      <c r="G202" s="44"/>
      <c r="H202" s="44"/>
      <c r="I202" s="44"/>
      <c r="J202" s="45"/>
    </row>
    <row r="203">
      <c r="A203" s="36" t="s">
        <v>61</v>
      </c>
      <c r="B203" s="43"/>
      <c r="C203" s="44"/>
      <c r="D203" s="44"/>
      <c r="E203" s="46" t="s">
        <v>309</v>
      </c>
      <c r="F203" s="44"/>
      <c r="G203" s="44"/>
      <c r="H203" s="44"/>
      <c r="I203" s="44"/>
      <c r="J203" s="45"/>
    </row>
    <row r="204" ht="45">
      <c r="A204" s="36" t="s">
        <v>46</v>
      </c>
      <c r="B204" s="43"/>
      <c r="C204" s="44"/>
      <c r="D204" s="44"/>
      <c r="E204" s="38" t="s">
        <v>310</v>
      </c>
      <c r="F204" s="44"/>
      <c r="G204" s="44"/>
      <c r="H204" s="44"/>
      <c r="I204" s="44"/>
      <c r="J204" s="45"/>
    </row>
    <row r="205">
      <c r="A205" s="36" t="s">
        <v>39</v>
      </c>
      <c r="B205" s="36">
        <v>50</v>
      </c>
      <c r="C205" s="37" t="s">
        <v>311</v>
      </c>
      <c r="D205" s="36" t="s">
        <v>41</v>
      </c>
      <c r="E205" s="38" t="s">
        <v>312</v>
      </c>
      <c r="F205" s="39" t="s">
        <v>123</v>
      </c>
      <c r="G205" s="40">
        <v>1</v>
      </c>
      <c r="H205" s="41">
        <v>0</v>
      </c>
      <c r="I205" s="41">
        <f>ROUND(G205*H205,P4)</f>
        <v>0</v>
      </c>
      <c r="J205" s="36"/>
      <c r="O205" s="42">
        <f>I205*0.21</f>
        <v>0</v>
      </c>
      <c r="P205">
        <v>3</v>
      </c>
    </row>
    <row r="206">
      <c r="A206" s="36" t="s">
        <v>44</v>
      </c>
      <c r="B206" s="43"/>
      <c r="C206" s="44"/>
      <c r="D206" s="44"/>
      <c r="E206" s="38" t="s">
        <v>313</v>
      </c>
      <c r="F206" s="44"/>
      <c r="G206" s="44"/>
      <c r="H206" s="44"/>
      <c r="I206" s="44"/>
      <c r="J206" s="45"/>
    </row>
    <row r="207" ht="75">
      <c r="A207" s="36" t="s">
        <v>46</v>
      </c>
      <c r="B207" s="43"/>
      <c r="C207" s="44"/>
      <c r="D207" s="44"/>
      <c r="E207" s="38" t="s">
        <v>314</v>
      </c>
      <c r="F207" s="44"/>
      <c r="G207" s="44"/>
      <c r="H207" s="44"/>
      <c r="I207" s="44"/>
      <c r="J207" s="45"/>
    </row>
    <row r="208">
      <c r="A208" s="36" t="s">
        <v>39</v>
      </c>
      <c r="B208" s="36">
        <v>51</v>
      </c>
      <c r="C208" s="37" t="s">
        <v>315</v>
      </c>
      <c r="D208" s="36" t="s">
        <v>41</v>
      </c>
      <c r="E208" s="38" t="s">
        <v>316</v>
      </c>
      <c r="F208" s="39" t="s">
        <v>123</v>
      </c>
      <c r="G208" s="40">
        <v>114.5</v>
      </c>
      <c r="H208" s="41">
        <v>0</v>
      </c>
      <c r="I208" s="41">
        <f>ROUND(G208*H208,P4)</f>
        <v>0</v>
      </c>
      <c r="J208" s="36"/>
      <c r="O208" s="42">
        <f>I208*0.21</f>
        <v>0</v>
      </c>
      <c r="P208">
        <v>3</v>
      </c>
    </row>
    <row r="209">
      <c r="A209" s="36" t="s">
        <v>44</v>
      </c>
      <c r="B209" s="43"/>
      <c r="C209" s="44"/>
      <c r="D209" s="44"/>
      <c r="E209" s="38" t="s">
        <v>317</v>
      </c>
      <c r="F209" s="44"/>
      <c r="G209" s="44"/>
      <c r="H209" s="44"/>
      <c r="I209" s="44"/>
      <c r="J209" s="45"/>
    </row>
    <row r="210" ht="45">
      <c r="A210" s="36" t="s">
        <v>61</v>
      </c>
      <c r="B210" s="43"/>
      <c r="C210" s="44"/>
      <c r="D210" s="44"/>
      <c r="E210" s="46" t="s">
        <v>260</v>
      </c>
      <c r="F210" s="44"/>
      <c r="G210" s="44"/>
      <c r="H210" s="44"/>
      <c r="I210" s="44"/>
      <c r="J210" s="45"/>
    </row>
    <row r="211" ht="30">
      <c r="A211" s="36" t="s">
        <v>46</v>
      </c>
      <c r="B211" s="43"/>
      <c r="C211" s="44"/>
      <c r="D211" s="44"/>
      <c r="E211" s="38" t="s">
        <v>318</v>
      </c>
      <c r="F211" s="44"/>
      <c r="G211" s="44"/>
      <c r="H211" s="44"/>
      <c r="I211" s="44"/>
      <c r="J211" s="45"/>
    </row>
    <row r="212">
      <c r="A212" s="36" t="s">
        <v>39</v>
      </c>
      <c r="B212" s="36">
        <v>52</v>
      </c>
      <c r="C212" s="37" t="s">
        <v>319</v>
      </c>
      <c r="D212" s="36" t="s">
        <v>41</v>
      </c>
      <c r="E212" s="38" t="s">
        <v>320</v>
      </c>
      <c r="F212" s="39" t="s">
        <v>105</v>
      </c>
      <c r="G212" s="40">
        <v>1.25</v>
      </c>
      <c r="H212" s="41">
        <v>0</v>
      </c>
      <c r="I212" s="41">
        <f>ROUND(G212*H212,P4)</f>
        <v>0</v>
      </c>
      <c r="J212" s="36"/>
      <c r="O212" s="42">
        <f>I212*0.21</f>
        <v>0</v>
      </c>
      <c r="P212">
        <v>3</v>
      </c>
    </row>
    <row r="213" ht="45">
      <c r="A213" s="36" t="s">
        <v>44</v>
      </c>
      <c r="B213" s="43"/>
      <c r="C213" s="44"/>
      <c r="D213" s="44"/>
      <c r="E213" s="38" t="s">
        <v>321</v>
      </c>
      <c r="F213" s="44"/>
      <c r="G213" s="44"/>
      <c r="H213" s="44"/>
      <c r="I213" s="44"/>
      <c r="J213" s="45"/>
    </row>
    <row r="214">
      <c r="A214" s="36" t="s">
        <v>61</v>
      </c>
      <c r="B214" s="43"/>
      <c r="C214" s="44"/>
      <c r="D214" s="44"/>
      <c r="E214" s="46" t="s">
        <v>322</v>
      </c>
      <c r="F214" s="44"/>
      <c r="G214" s="44"/>
      <c r="H214" s="44"/>
      <c r="I214" s="44"/>
      <c r="J214" s="45"/>
    </row>
    <row r="215" ht="150">
      <c r="A215" s="36" t="s">
        <v>46</v>
      </c>
      <c r="B215" s="48"/>
      <c r="C215" s="49"/>
      <c r="D215" s="49"/>
      <c r="E215" s="38" t="s">
        <v>323</v>
      </c>
      <c r="F215" s="49"/>
      <c r="G215" s="49"/>
      <c r="H215" s="49"/>
      <c r="I215" s="49"/>
      <c r="J215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18</v>
      </c>
      <c r="F2" s="16"/>
      <c r="G2" s="16"/>
      <c r="H2" s="16"/>
      <c r="I2" s="16"/>
      <c r="J2" s="18"/>
    </row>
    <row r="3">
      <c r="A3" s="3" t="s">
        <v>19</v>
      </c>
      <c r="B3" s="19" t="s">
        <v>20</v>
      </c>
      <c r="C3" s="20" t="s">
        <v>21</v>
      </c>
      <c r="D3" s="21"/>
      <c r="E3" s="22" t="s">
        <v>22</v>
      </c>
      <c r="F3" s="16"/>
      <c r="G3" s="16"/>
      <c r="H3" s="23" t="s">
        <v>15</v>
      </c>
      <c r="I3" s="24">
        <f>SUMIFS(I8:I39,A8:A39,"SD")</f>
        <v>0</v>
      </c>
      <c r="J3" s="18"/>
      <c r="O3">
        <v>0</v>
      </c>
      <c r="P3">
        <v>2</v>
      </c>
    </row>
    <row r="4">
      <c r="A4" s="3" t="s">
        <v>23</v>
      </c>
      <c r="B4" s="19" t="s">
        <v>24</v>
      </c>
      <c r="C4" s="20" t="s">
        <v>15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25</v>
      </c>
      <c r="B5" s="26" t="s">
        <v>26</v>
      </c>
      <c r="C5" s="7" t="s">
        <v>27</v>
      </c>
      <c r="D5" s="7" t="s">
        <v>28</v>
      </c>
      <c r="E5" s="7" t="s">
        <v>29</v>
      </c>
      <c r="F5" s="7" t="s">
        <v>30</v>
      </c>
      <c r="G5" s="7" t="s">
        <v>31</v>
      </c>
      <c r="H5" s="7" t="s">
        <v>32</v>
      </c>
      <c r="I5" s="7"/>
      <c r="J5" s="27" t="s">
        <v>33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34</v>
      </c>
      <c r="I6" s="7" t="s">
        <v>35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36</v>
      </c>
      <c r="B8" s="31"/>
      <c r="C8" s="32" t="s">
        <v>37</v>
      </c>
      <c r="D8" s="33"/>
      <c r="E8" s="30" t="s">
        <v>38</v>
      </c>
      <c r="F8" s="33"/>
      <c r="G8" s="33"/>
      <c r="H8" s="33"/>
      <c r="I8" s="34">
        <f>SUMIFS(I9:I12,A9:A12,"P")</f>
        <v>0</v>
      </c>
      <c r="J8" s="35"/>
    </row>
    <row r="9">
      <c r="A9" s="36" t="s">
        <v>39</v>
      </c>
      <c r="B9" s="36">
        <v>1</v>
      </c>
      <c r="C9" s="37" t="s">
        <v>97</v>
      </c>
      <c r="D9" s="36" t="s">
        <v>41</v>
      </c>
      <c r="E9" s="38" t="s">
        <v>98</v>
      </c>
      <c r="F9" s="39" t="s">
        <v>87</v>
      </c>
      <c r="G9" s="40">
        <v>6.1500000000000004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44</v>
      </c>
      <c r="B10" s="43"/>
      <c r="C10" s="44"/>
      <c r="D10" s="44"/>
      <c r="E10" s="47" t="s">
        <v>41</v>
      </c>
      <c r="F10" s="44"/>
      <c r="G10" s="44"/>
      <c r="H10" s="44"/>
      <c r="I10" s="44"/>
      <c r="J10" s="45"/>
    </row>
    <row r="11" ht="30">
      <c r="A11" s="36" t="s">
        <v>61</v>
      </c>
      <c r="B11" s="43"/>
      <c r="C11" s="44"/>
      <c r="D11" s="44"/>
      <c r="E11" s="46" t="s">
        <v>324</v>
      </c>
      <c r="F11" s="44"/>
      <c r="G11" s="44"/>
      <c r="H11" s="44"/>
      <c r="I11" s="44"/>
      <c r="J11" s="45"/>
    </row>
    <row r="12" ht="30">
      <c r="A12" s="36" t="s">
        <v>46</v>
      </c>
      <c r="B12" s="43"/>
      <c r="C12" s="44"/>
      <c r="D12" s="44"/>
      <c r="E12" s="38" t="s">
        <v>89</v>
      </c>
      <c r="F12" s="44"/>
      <c r="G12" s="44"/>
      <c r="H12" s="44"/>
      <c r="I12" s="44"/>
      <c r="J12" s="45"/>
    </row>
    <row r="13">
      <c r="A13" s="30" t="s">
        <v>36</v>
      </c>
      <c r="B13" s="31"/>
      <c r="C13" s="32" t="s">
        <v>101</v>
      </c>
      <c r="D13" s="33"/>
      <c r="E13" s="30" t="s">
        <v>102</v>
      </c>
      <c r="F13" s="33"/>
      <c r="G13" s="33"/>
      <c r="H13" s="33"/>
      <c r="I13" s="34">
        <f>SUMIFS(I14:I29,A14:A29,"P")</f>
        <v>0</v>
      </c>
      <c r="J13" s="35"/>
    </row>
    <row r="14">
      <c r="A14" s="36" t="s">
        <v>39</v>
      </c>
      <c r="B14" s="36">
        <v>2</v>
      </c>
      <c r="C14" s="37" t="s">
        <v>325</v>
      </c>
      <c r="D14" s="36" t="s">
        <v>41</v>
      </c>
      <c r="E14" s="38" t="s">
        <v>326</v>
      </c>
      <c r="F14" s="39" t="s">
        <v>105</v>
      </c>
      <c r="G14" s="40">
        <v>5.125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60">
      <c r="A15" s="36" t="s">
        <v>44</v>
      </c>
      <c r="B15" s="43"/>
      <c r="C15" s="44"/>
      <c r="D15" s="44"/>
      <c r="E15" s="38" t="s">
        <v>327</v>
      </c>
      <c r="F15" s="44"/>
      <c r="G15" s="44"/>
      <c r="H15" s="44"/>
      <c r="I15" s="44"/>
      <c r="J15" s="45"/>
    </row>
    <row r="16">
      <c r="A16" s="36" t="s">
        <v>61</v>
      </c>
      <c r="B16" s="43"/>
      <c r="C16" s="44"/>
      <c r="D16" s="44"/>
      <c r="E16" s="46" t="s">
        <v>328</v>
      </c>
      <c r="F16" s="44"/>
      <c r="G16" s="44"/>
      <c r="H16" s="44"/>
      <c r="I16" s="44"/>
      <c r="J16" s="45"/>
    </row>
    <row r="17" ht="405">
      <c r="A17" s="36" t="s">
        <v>46</v>
      </c>
      <c r="B17" s="43"/>
      <c r="C17" s="44"/>
      <c r="D17" s="44"/>
      <c r="E17" s="38" t="s">
        <v>329</v>
      </c>
      <c r="F17" s="44"/>
      <c r="G17" s="44"/>
      <c r="H17" s="44"/>
      <c r="I17" s="44"/>
      <c r="J17" s="45"/>
    </row>
    <row r="18">
      <c r="A18" s="36" t="s">
        <v>39</v>
      </c>
      <c r="B18" s="36">
        <v>3</v>
      </c>
      <c r="C18" s="37" t="s">
        <v>155</v>
      </c>
      <c r="D18" s="36" t="s">
        <v>41</v>
      </c>
      <c r="E18" s="38" t="s">
        <v>156</v>
      </c>
      <c r="F18" s="39" t="s">
        <v>105</v>
      </c>
      <c r="G18" s="40">
        <v>5.125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44</v>
      </c>
      <c r="B19" s="43"/>
      <c r="C19" s="44"/>
      <c r="D19" s="44"/>
      <c r="E19" s="38" t="s">
        <v>330</v>
      </c>
      <c r="F19" s="44"/>
      <c r="G19" s="44"/>
      <c r="H19" s="44"/>
      <c r="I19" s="44"/>
      <c r="J19" s="45"/>
    </row>
    <row r="20">
      <c r="A20" s="36" t="s">
        <v>61</v>
      </c>
      <c r="B20" s="43"/>
      <c r="C20" s="44"/>
      <c r="D20" s="44"/>
      <c r="E20" s="46" t="s">
        <v>331</v>
      </c>
      <c r="F20" s="44"/>
      <c r="G20" s="44"/>
      <c r="H20" s="44"/>
      <c r="I20" s="44"/>
      <c r="J20" s="45"/>
    </row>
    <row r="21" ht="240">
      <c r="A21" s="36" t="s">
        <v>46</v>
      </c>
      <c r="B21" s="43"/>
      <c r="C21" s="44"/>
      <c r="D21" s="44"/>
      <c r="E21" s="38" t="s">
        <v>159</v>
      </c>
      <c r="F21" s="44"/>
      <c r="G21" s="44"/>
      <c r="H21" s="44"/>
      <c r="I21" s="44"/>
      <c r="J21" s="45"/>
    </row>
    <row r="22">
      <c r="A22" s="36" t="s">
        <v>39</v>
      </c>
      <c r="B22" s="36">
        <v>4</v>
      </c>
      <c r="C22" s="37" t="s">
        <v>332</v>
      </c>
      <c r="D22" s="36" t="s">
        <v>41</v>
      </c>
      <c r="E22" s="38" t="s">
        <v>333</v>
      </c>
      <c r="F22" s="39" t="s">
        <v>105</v>
      </c>
      <c r="G22" s="40">
        <v>2.0499999999999998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30">
      <c r="A23" s="36" t="s">
        <v>44</v>
      </c>
      <c r="B23" s="43"/>
      <c r="C23" s="44"/>
      <c r="D23" s="44"/>
      <c r="E23" s="38" t="s">
        <v>334</v>
      </c>
      <c r="F23" s="44"/>
      <c r="G23" s="44"/>
      <c r="H23" s="44"/>
      <c r="I23" s="44"/>
      <c r="J23" s="45"/>
    </row>
    <row r="24">
      <c r="A24" s="36" t="s">
        <v>61</v>
      </c>
      <c r="B24" s="43"/>
      <c r="C24" s="44"/>
      <c r="D24" s="44"/>
      <c r="E24" s="46" t="s">
        <v>335</v>
      </c>
      <c r="F24" s="44"/>
      <c r="G24" s="44"/>
      <c r="H24" s="44"/>
      <c r="I24" s="44"/>
      <c r="J24" s="45"/>
    </row>
    <row r="25" ht="315">
      <c r="A25" s="36" t="s">
        <v>46</v>
      </c>
      <c r="B25" s="43"/>
      <c r="C25" s="44"/>
      <c r="D25" s="44"/>
      <c r="E25" s="38" t="s">
        <v>336</v>
      </c>
      <c r="F25" s="44"/>
      <c r="G25" s="44"/>
      <c r="H25" s="44"/>
      <c r="I25" s="44"/>
      <c r="J25" s="45"/>
    </row>
    <row r="26">
      <c r="A26" s="36" t="s">
        <v>39</v>
      </c>
      <c r="B26" s="36">
        <v>5</v>
      </c>
      <c r="C26" s="37" t="s">
        <v>170</v>
      </c>
      <c r="D26" s="36" t="s">
        <v>41</v>
      </c>
      <c r="E26" s="38" t="s">
        <v>171</v>
      </c>
      <c r="F26" s="39" t="s">
        <v>140</v>
      </c>
      <c r="G26" s="40">
        <v>20.5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44</v>
      </c>
      <c r="B27" s="43"/>
      <c r="C27" s="44"/>
      <c r="D27" s="44"/>
      <c r="E27" s="47" t="s">
        <v>41</v>
      </c>
      <c r="F27" s="44"/>
      <c r="G27" s="44"/>
      <c r="H27" s="44"/>
      <c r="I27" s="44"/>
      <c r="J27" s="45"/>
    </row>
    <row r="28">
      <c r="A28" s="36" t="s">
        <v>61</v>
      </c>
      <c r="B28" s="43"/>
      <c r="C28" s="44"/>
      <c r="D28" s="44"/>
      <c r="E28" s="46" t="s">
        <v>337</v>
      </c>
      <c r="F28" s="44"/>
      <c r="G28" s="44"/>
      <c r="H28" s="44"/>
      <c r="I28" s="44"/>
      <c r="J28" s="45"/>
    </row>
    <row r="29" ht="30">
      <c r="A29" s="36" t="s">
        <v>46</v>
      </c>
      <c r="B29" s="43"/>
      <c r="C29" s="44"/>
      <c r="D29" s="44"/>
      <c r="E29" s="38" t="s">
        <v>174</v>
      </c>
      <c r="F29" s="44"/>
      <c r="G29" s="44"/>
      <c r="H29" s="44"/>
      <c r="I29" s="44"/>
      <c r="J29" s="45"/>
    </row>
    <row r="30">
      <c r="A30" s="30" t="s">
        <v>36</v>
      </c>
      <c r="B30" s="31"/>
      <c r="C30" s="32" t="s">
        <v>205</v>
      </c>
      <c r="D30" s="33"/>
      <c r="E30" s="30" t="s">
        <v>206</v>
      </c>
      <c r="F30" s="33"/>
      <c r="G30" s="33"/>
      <c r="H30" s="33"/>
      <c r="I30" s="34">
        <f>SUMIFS(I31:I34,A31:A34,"P")</f>
        <v>0</v>
      </c>
      <c r="J30" s="35"/>
    </row>
    <row r="31">
      <c r="A31" s="36" t="s">
        <v>39</v>
      </c>
      <c r="B31" s="36">
        <v>6</v>
      </c>
      <c r="C31" s="37" t="s">
        <v>338</v>
      </c>
      <c r="D31" s="36" t="s">
        <v>41</v>
      </c>
      <c r="E31" s="38" t="s">
        <v>339</v>
      </c>
      <c r="F31" s="39" t="s">
        <v>105</v>
      </c>
      <c r="G31" s="40">
        <v>4.0999999999999996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 ht="60">
      <c r="A32" s="36" t="s">
        <v>44</v>
      </c>
      <c r="B32" s="43"/>
      <c r="C32" s="44"/>
      <c r="D32" s="44"/>
      <c r="E32" s="38" t="s">
        <v>340</v>
      </c>
      <c r="F32" s="44"/>
      <c r="G32" s="44"/>
      <c r="H32" s="44"/>
      <c r="I32" s="44"/>
      <c r="J32" s="45"/>
    </row>
    <row r="33">
      <c r="A33" s="36" t="s">
        <v>61</v>
      </c>
      <c r="B33" s="43"/>
      <c r="C33" s="44"/>
      <c r="D33" s="44"/>
      <c r="E33" s="46" t="s">
        <v>341</v>
      </c>
      <c r="F33" s="44"/>
      <c r="G33" s="44"/>
      <c r="H33" s="44"/>
      <c r="I33" s="44"/>
      <c r="J33" s="45"/>
    </row>
    <row r="34" ht="120">
      <c r="A34" s="36" t="s">
        <v>46</v>
      </c>
      <c r="B34" s="43"/>
      <c r="C34" s="44"/>
      <c r="D34" s="44"/>
      <c r="E34" s="38" t="s">
        <v>224</v>
      </c>
      <c r="F34" s="44"/>
      <c r="G34" s="44"/>
      <c r="H34" s="44"/>
      <c r="I34" s="44"/>
      <c r="J34" s="45"/>
    </row>
    <row r="35">
      <c r="A35" s="30" t="s">
        <v>36</v>
      </c>
      <c r="B35" s="31"/>
      <c r="C35" s="32" t="s">
        <v>271</v>
      </c>
      <c r="D35" s="33"/>
      <c r="E35" s="30" t="s">
        <v>272</v>
      </c>
      <c r="F35" s="33"/>
      <c r="G35" s="33"/>
      <c r="H35" s="33"/>
      <c r="I35" s="34">
        <f>SUMIFS(I36:I39,A36:A39,"P")</f>
        <v>0</v>
      </c>
      <c r="J35" s="35"/>
    </row>
    <row r="36" ht="30">
      <c r="A36" s="36" t="s">
        <v>39</v>
      </c>
      <c r="B36" s="36">
        <v>7</v>
      </c>
      <c r="C36" s="37" t="s">
        <v>302</v>
      </c>
      <c r="D36" s="36" t="s">
        <v>41</v>
      </c>
      <c r="E36" s="38" t="s">
        <v>303</v>
      </c>
      <c r="F36" s="39" t="s">
        <v>123</v>
      </c>
      <c r="G36" s="40">
        <v>41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44</v>
      </c>
      <c r="B37" s="43"/>
      <c r="C37" s="44"/>
      <c r="D37" s="44"/>
      <c r="E37" s="38" t="s">
        <v>342</v>
      </c>
      <c r="F37" s="44"/>
      <c r="G37" s="44"/>
      <c r="H37" s="44"/>
      <c r="I37" s="44"/>
      <c r="J37" s="45"/>
    </row>
    <row r="38">
      <c r="A38" s="36" t="s">
        <v>61</v>
      </c>
      <c r="B38" s="43"/>
      <c r="C38" s="44"/>
      <c r="D38" s="44"/>
      <c r="E38" s="46" t="s">
        <v>343</v>
      </c>
      <c r="F38" s="44"/>
      <c r="G38" s="44"/>
      <c r="H38" s="44"/>
      <c r="I38" s="44"/>
      <c r="J38" s="45"/>
    </row>
    <row r="39" ht="60">
      <c r="A39" s="36" t="s">
        <v>46</v>
      </c>
      <c r="B39" s="48"/>
      <c r="C39" s="49"/>
      <c r="D39" s="49"/>
      <c r="E39" s="38" t="s">
        <v>301</v>
      </c>
      <c r="F39" s="49"/>
      <c r="G39" s="49"/>
      <c r="H39" s="49"/>
      <c r="I39" s="49"/>
      <c r="J39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18</v>
      </c>
      <c r="F2" s="16"/>
      <c r="G2" s="16"/>
      <c r="H2" s="16"/>
      <c r="I2" s="16"/>
      <c r="J2" s="18"/>
    </row>
    <row r="3">
      <c r="A3" s="3" t="s">
        <v>19</v>
      </c>
      <c r="B3" s="19" t="s">
        <v>20</v>
      </c>
      <c r="C3" s="20" t="s">
        <v>21</v>
      </c>
      <c r="D3" s="21"/>
      <c r="E3" s="22" t="s">
        <v>22</v>
      </c>
      <c r="F3" s="16"/>
      <c r="G3" s="16"/>
      <c r="H3" s="23" t="s">
        <v>16</v>
      </c>
      <c r="I3" s="24">
        <f>SUMIFS(I8:I14,A8:A14,"SD")</f>
        <v>0</v>
      </c>
      <c r="J3" s="18"/>
      <c r="O3">
        <v>0</v>
      </c>
      <c r="P3">
        <v>2</v>
      </c>
    </row>
    <row r="4">
      <c r="A4" s="3" t="s">
        <v>23</v>
      </c>
      <c r="B4" s="19" t="s">
        <v>24</v>
      </c>
      <c r="C4" s="20" t="s">
        <v>16</v>
      </c>
      <c r="D4" s="21"/>
      <c r="E4" s="22" t="s">
        <v>17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25</v>
      </c>
      <c r="B5" s="26" t="s">
        <v>26</v>
      </c>
      <c r="C5" s="7" t="s">
        <v>27</v>
      </c>
      <c r="D5" s="7" t="s">
        <v>28</v>
      </c>
      <c r="E5" s="7" t="s">
        <v>29</v>
      </c>
      <c r="F5" s="7" t="s">
        <v>30</v>
      </c>
      <c r="G5" s="7" t="s">
        <v>31</v>
      </c>
      <c r="H5" s="7" t="s">
        <v>32</v>
      </c>
      <c r="I5" s="7"/>
      <c r="J5" s="27" t="s">
        <v>33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34</v>
      </c>
      <c r="I6" s="7" t="s">
        <v>35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36</v>
      </c>
      <c r="B8" s="31"/>
      <c r="C8" s="32" t="s">
        <v>37</v>
      </c>
      <c r="D8" s="33"/>
      <c r="E8" s="30" t="s">
        <v>38</v>
      </c>
      <c r="F8" s="33"/>
      <c r="G8" s="33"/>
      <c r="H8" s="33"/>
      <c r="I8" s="34">
        <f>SUMIFS(I9:I14,A9:A14,"P")</f>
        <v>0</v>
      </c>
      <c r="J8" s="35"/>
    </row>
    <row r="9">
      <c r="A9" s="36" t="s">
        <v>39</v>
      </c>
      <c r="B9" s="36">
        <v>1</v>
      </c>
      <c r="C9" s="37" t="s">
        <v>344</v>
      </c>
      <c r="D9" s="36" t="s">
        <v>41</v>
      </c>
      <c r="E9" s="38" t="s">
        <v>345</v>
      </c>
      <c r="F9" s="39" t="s">
        <v>43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44</v>
      </c>
      <c r="B10" s="43"/>
      <c r="C10" s="44"/>
      <c r="D10" s="44"/>
      <c r="E10" s="38" t="s">
        <v>346</v>
      </c>
      <c r="F10" s="44"/>
      <c r="G10" s="44"/>
      <c r="H10" s="44"/>
      <c r="I10" s="44"/>
      <c r="J10" s="45"/>
    </row>
    <row r="11" ht="30">
      <c r="A11" s="36" t="s">
        <v>46</v>
      </c>
      <c r="B11" s="43"/>
      <c r="C11" s="44"/>
      <c r="D11" s="44"/>
      <c r="E11" s="38" t="s">
        <v>52</v>
      </c>
      <c r="F11" s="44"/>
      <c r="G11" s="44"/>
      <c r="H11" s="44"/>
      <c r="I11" s="44"/>
      <c r="J11" s="45"/>
    </row>
    <row r="12">
      <c r="A12" s="36" t="s">
        <v>39</v>
      </c>
      <c r="B12" s="36">
        <v>2</v>
      </c>
      <c r="C12" s="37" t="s">
        <v>347</v>
      </c>
      <c r="D12" s="36" t="s">
        <v>41</v>
      </c>
      <c r="E12" s="38" t="s">
        <v>348</v>
      </c>
      <c r="F12" s="39" t="s">
        <v>43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 ht="45">
      <c r="A13" s="36" t="s">
        <v>44</v>
      </c>
      <c r="B13" s="43"/>
      <c r="C13" s="44"/>
      <c r="D13" s="44"/>
      <c r="E13" s="38" t="s">
        <v>349</v>
      </c>
      <c r="F13" s="44"/>
      <c r="G13" s="44"/>
      <c r="H13" s="44"/>
      <c r="I13" s="44"/>
      <c r="J13" s="45"/>
    </row>
    <row r="14" ht="30">
      <c r="A14" s="36" t="s">
        <v>46</v>
      </c>
      <c r="B14" s="48"/>
      <c r="C14" s="49"/>
      <c r="D14" s="49"/>
      <c r="E14" s="38" t="s">
        <v>52</v>
      </c>
      <c r="F14" s="49"/>
      <c r="G14" s="49"/>
      <c r="H14" s="49"/>
      <c r="I14" s="49"/>
      <c r="J14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2025-05-13T04:19:10Z</dcterms:created>
  <dcterms:modified xsi:type="dcterms:W3CDTF">2025-05-13T04:19:12Z</dcterms:modified>
</cp:coreProperties>
</file>